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P:\~07.資訊室\=網站公告資料\4.財務規劃組\地方財政科\陳彥甄\統籌稅收-按月\"/>
    </mc:Choice>
  </mc:AlternateContent>
  <bookViews>
    <workbookView xWindow="0" yWindow="0" windowWidth="21396" windowHeight="10800" tabRatio="801"/>
  </bookViews>
  <sheets>
    <sheet name="11211-英" sheetId="190" r:id="rId1"/>
    <sheet name="11210-英 " sheetId="189" r:id="rId2"/>
    <sheet name="11209-英 " sheetId="188" r:id="rId3"/>
    <sheet name="11208-英" sheetId="187" r:id="rId4"/>
    <sheet name="11207-英" sheetId="186" r:id="rId5"/>
    <sheet name="11206-英" sheetId="185" r:id="rId6"/>
    <sheet name="11205-英 " sheetId="184" r:id="rId7"/>
    <sheet name="11204-英" sheetId="183" r:id="rId8"/>
    <sheet name="11203-英" sheetId="182" r:id="rId9"/>
    <sheet name="11202-英" sheetId="181" r:id="rId10"/>
  </sheets>
  <externalReferences>
    <externalReference r:id="rId11"/>
  </externalReferences>
  <definedNames>
    <definedName name="_xlnm.Print_Area" localSheetId="9">'11202-英'!$A$1:$G$15</definedName>
    <definedName name="_xlnm.Print_Area" localSheetId="8">'11203-英'!$A$1:$G$15</definedName>
    <definedName name="_xlnm.Print_Area" localSheetId="7">'11204-英'!$A$1:$H$15</definedName>
    <definedName name="_xlnm.Print_Area" localSheetId="6">'11205-英 '!$A$1:$H$15</definedName>
    <definedName name="_xlnm.Print_Area" localSheetId="5">'11206-英'!$A$1:$H$15</definedName>
    <definedName name="_xlnm.Print_Area" localSheetId="4">'11207-英'!$A$1:$H$15</definedName>
    <definedName name="_xlnm.Print_Area" localSheetId="3">'11208-英'!$A$1:$H$15</definedName>
    <definedName name="_xlnm.Print_Area" localSheetId="2">'11209-英 '!$A$1:$H$15</definedName>
    <definedName name="_xlnm.Print_Area" localSheetId="1">'11210-英 '!$A$1:$H$15</definedName>
    <definedName name="_xlnm.Print_Area" localSheetId="0">'11211-英'!$A$1:$H$15</definedName>
  </definedNames>
  <calcPr calcId="162913"/>
</workbook>
</file>

<file path=xl/calcChain.xml><?xml version="1.0" encoding="utf-8"?>
<calcChain xmlns="http://schemas.openxmlformats.org/spreadsheetml/2006/main">
  <c r="C7" i="186" l="1"/>
  <c r="D7" i="186" s="1"/>
  <c r="D8" i="186"/>
  <c r="D9" i="186"/>
  <c r="D10" i="186"/>
  <c r="C11" i="186"/>
  <c r="D11" i="186" s="1"/>
  <c r="D12" i="186"/>
  <c r="C13" i="186"/>
  <c r="D13" i="186" s="1"/>
  <c r="C15" i="186" l="1"/>
  <c r="D15" i="186" s="1"/>
  <c r="C14" i="186"/>
  <c r="D14" i="186" s="1"/>
  <c r="D12" i="184"/>
  <c r="C11" i="184"/>
  <c r="D11" i="184" s="1"/>
  <c r="D10" i="184"/>
  <c r="D9" i="184"/>
  <c r="D8" i="184"/>
  <c r="C7" i="184"/>
  <c r="C13" i="184" s="1"/>
  <c r="D13" i="184" l="1"/>
  <c r="C15" i="184"/>
  <c r="D15" i="184" s="1"/>
  <c r="D7" i="184"/>
  <c r="C14" i="184" l="1"/>
  <c r="D14" i="184" s="1"/>
  <c r="C12" i="181" l="1"/>
  <c r="C11" i="181" s="1"/>
  <c r="D11" i="181" s="1"/>
  <c r="C10" i="181"/>
  <c r="D10" i="181" s="1"/>
  <c r="C9" i="181"/>
  <c r="D9" i="181" s="1"/>
  <c r="C8" i="181"/>
  <c r="C7" i="181" l="1"/>
  <c r="D7" i="181" s="1"/>
  <c r="C13" i="181"/>
  <c r="D12" i="181"/>
  <c r="D8" i="181"/>
  <c r="C15" i="181" l="1"/>
  <c r="D15" i="181" s="1"/>
  <c r="C14" i="181"/>
  <c r="D14" i="181" s="1"/>
  <c r="D13" i="181"/>
</calcChain>
</file>

<file path=xl/sharedStrings.xml><?xml version="1.0" encoding="utf-8"?>
<sst xmlns="http://schemas.openxmlformats.org/spreadsheetml/2006/main" count="227" uniqueCount="44">
  <si>
    <t xml:space="preserve"> </t>
    <phoneticPr fontId="2" type="noConversion"/>
  </si>
  <si>
    <t>Total</t>
  </si>
  <si>
    <t>Land Value Increment Tax</t>
    <phoneticPr fontId="2" type="noConversion"/>
  </si>
  <si>
    <t>County Taxes</t>
    <phoneticPr fontId="2" type="noConversion"/>
  </si>
  <si>
    <t xml:space="preserve">      Business Tax</t>
    <phoneticPr fontId="2" type="noConversion"/>
  </si>
  <si>
    <t xml:space="preserve">      Commodity Tax</t>
    <phoneticPr fontId="2" type="noConversion"/>
  </si>
  <si>
    <t>National Taxes</t>
    <phoneticPr fontId="2" type="noConversion"/>
  </si>
  <si>
    <t xml:space="preserve">      Income Tax</t>
    <phoneticPr fontId="2" type="noConversion"/>
  </si>
  <si>
    <t>Execution Rate of 
the same Period</t>
    <phoneticPr fontId="2" type="noConversion"/>
  </si>
  <si>
    <t>Accumulated Actual Amount
(2)</t>
    <phoneticPr fontId="2" type="noConversion"/>
  </si>
  <si>
    <t>Execution Rate
(3)=(2)/(1)</t>
    <phoneticPr fontId="2" type="noConversion"/>
  </si>
  <si>
    <t>2022
(4)</t>
    <phoneticPr fontId="2" type="noConversion"/>
  </si>
  <si>
    <t xml:space="preserve">     General Centrally-Funded 
     Tax Revenues</t>
    <phoneticPr fontId="2" type="noConversion"/>
  </si>
  <si>
    <t>Estimated Annual
Amount
(1)</t>
    <phoneticPr fontId="3" type="noConversion"/>
  </si>
  <si>
    <t>2021
(5)</t>
    <phoneticPr fontId="2" type="noConversion"/>
  </si>
  <si>
    <t>2020
(6)</t>
    <phoneticPr fontId="2" type="noConversion"/>
  </si>
  <si>
    <t xml:space="preserve">                                 Items
Taxes</t>
    <phoneticPr fontId="3" type="noConversion"/>
  </si>
  <si>
    <r>
      <t>Unit</t>
    </r>
    <r>
      <rPr>
        <sz val="14"/>
        <rFont val="標楷體"/>
        <family val="4"/>
        <charset val="136"/>
      </rPr>
      <t>：</t>
    </r>
    <r>
      <rPr>
        <sz val="14"/>
        <rFont val="Times New Roman"/>
        <family val="1"/>
      </rPr>
      <t>NT$100 million</t>
    </r>
    <r>
      <rPr>
        <sz val="14"/>
        <rFont val="標楷體"/>
        <family val="4"/>
        <charset val="136"/>
      </rPr>
      <t>；％</t>
    </r>
  </si>
  <si>
    <r>
      <t xml:space="preserve">The Actual Centrally-Funded Tax Revenues Amount Chart in 2023
</t>
    </r>
    <r>
      <rPr>
        <sz val="16"/>
        <rFont val="Times New Roman"/>
        <family val="1"/>
      </rPr>
      <t>( As of the end of February 2023)</t>
    </r>
    <phoneticPr fontId="2" type="noConversion"/>
  </si>
  <si>
    <t>Execution Status 
as of the end of February 2023</t>
    <phoneticPr fontId="2" type="noConversion"/>
  </si>
  <si>
    <t xml:space="preserve">     Special Centrally-Funded
     Tax Revenues</t>
    <phoneticPr fontId="2" type="noConversion"/>
  </si>
  <si>
    <r>
      <t xml:space="preserve">The Actual Centrally-Funded Tax Revenues Amount Chart in 2023
</t>
    </r>
    <r>
      <rPr>
        <sz val="16"/>
        <rFont val="Times New Roman"/>
        <family val="1"/>
      </rPr>
      <t>( As of the end of March 2023)</t>
    </r>
    <phoneticPr fontId="2" type="noConversion"/>
  </si>
  <si>
    <t>Execution Status 
as of the end of March 2023</t>
    <phoneticPr fontId="2" type="noConversion"/>
  </si>
  <si>
    <t xml:space="preserve">     Special Centrally-funded
     Tax Revenues</t>
    <phoneticPr fontId="2" type="noConversion"/>
  </si>
  <si>
    <r>
      <rPr>
        <sz val="18"/>
        <rFont val="標楷體"/>
        <family val="4"/>
        <charset val="136"/>
      </rPr>
      <t>截至</t>
    </r>
    <r>
      <rPr>
        <sz val="18"/>
        <rFont val="Times New Roman"/>
        <family val="1"/>
      </rPr>
      <t>112</t>
    </r>
    <r>
      <rPr>
        <sz val="18"/>
        <rFont val="標楷體"/>
        <family val="4"/>
        <charset val="136"/>
      </rPr>
      <t>年</t>
    </r>
    <r>
      <rPr>
        <sz val="18"/>
        <rFont val="Times New Roman"/>
        <family val="1"/>
      </rPr>
      <t>1</t>
    </r>
    <r>
      <rPr>
        <sz val="18"/>
        <rFont val="標楷體"/>
        <family val="4"/>
        <charset val="136"/>
      </rPr>
      <t xml:space="preserve">月底累計實際收入
</t>
    </r>
    <r>
      <rPr>
        <sz val="18"/>
        <rFont val="Times New Roman"/>
        <family val="1"/>
      </rPr>
      <t>(2)</t>
    </r>
  </si>
  <si>
    <r>
      <rPr>
        <sz val="18"/>
        <rFont val="標楷體"/>
        <family val="4"/>
        <charset val="136"/>
      </rPr>
      <t>同期比較</t>
    </r>
    <phoneticPr fontId="2" type="noConversion"/>
  </si>
  <si>
    <r>
      <t>Unit</t>
    </r>
    <r>
      <rPr>
        <sz val="14"/>
        <rFont val="新細明體"/>
        <family val="1"/>
        <charset val="136"/>
      </rPr>
      <t>：</t>
    </r>
    <r>
      <rPr>
        <sz val="14"/>
        <rFont val="Times New Roman"/>
        <family val="1"/>
      </rPr>
      <t>NT$100 million</t>
    </r>
    <r>
      <rPr>
        <sz val="14"/>
        <rFont val="新細明體"/>
        <family val="1"/>
        <charset val="136"/>
      </rPr>
      <t>；％</t>
    </r>
  </si>
  <si>
    <r>
      <t xml:space="preserve">The Actual Centrally-Funded Tax Revenues Amount Chart in 2023
</t>
    </r>
    <r>
      <rPr>
        <sz val="16"/>
        <rFont val="Times New Roman"/>
        <family val="1"/>
      </rPr>
      <t>( Until the end of April 2023)</t>
    </r>
    <phoneticPr fontId="2" type="noConversion"/>
  </si>
  <si>
    <t>Execution Status until the end of April 2023</t>
    <phoneticPr fontId="2" type="noConversion"/>
  </si>
  <si>
    <r>
      <t xml:space="preserve">The Actual Centrally-Funded Tax Revenues Amount Chart in 2023
</t>
    </r>
    <r>
      <rPr>
        <sz val="16"/>
        <rFont val="Times New Roman"/>
        <family val="1"/>
      </rPr>
      <t>( Until the end of May 2023)</t>
    </r>
    <phoneticPr fontId="2" type="noConversion"/>
  </si>
  <si>
    <t>Execution Status until the end of May 2023</t>
    <phoneticPr fontId="2" type="noConversion"/>
  </si>
  <si>
    <r>
      <t xml:space="preserve">The Actual Centrally-Funded Tax Revenues Amount Chart in 2023
</t>
    </r>
    <r>
      <rPr>
        <sz val="16"/>
        <rFont val="Times New Roman"/>
        <family val="1"/>
      </rPr>
      <t>( Until the end of June 2023)</t>
    </r>
    <phoneticPr fontId="2" type="noConversion"/>
  </si>
  <si>
    <t>Execution Status until the end of June 2023</t>
    <phoneticPr fontId="2" type="noConversion"/>
  </si>
  <si>
    <r>
      <rPr>
        <sz val="12"/>
        <rFont val="Times New Roman"/>
        <family val="1"/>
      </rPr>
      <t>Note1</t>
    </r>
    <r>
      <rPr>
        <sz val="12"/>
        <rFont val="標楷體"/>
        <family val="4"/>
        <charset val="136"/>
      </rPr>
      <t>：</t>
    </r>
    <r>
      <rPr>
        <sz val="12"/>
        <rFont val="Times New Roman"/>
        <family val="1"/>
      </rPr>
      <t>Due to COVID-19, the income tax filing period for the years 2020 to 2022 was from May to June. In 2023, it returned to the usual filing period of May. 
              As a result, the income tax filing compliance rate for June 2023 was higher compared to the same period in the previous three years.</t>
    </r>
    <phoneticPr fontId="2" type="noConversion"/>
  </si>
  <si>
    <r>
      <t xml:space="preserve">The Actual Centrally-Funded Tax Revenues Amount Chart in 2023
</t>
    </r>
    <r>
      <rPr>
        <sz val="16"/>
        <rFont val="Times New Roman"/>
        <family val="1"/>
      </rPr>
      <t>( Until the end of July 2023)</t>
    </r>
    <phoneticPr fontId="2" type="noConversion"/>
  </si>
  <si>
    <t>Execution Status until the end of July 2023</t>
    <phoneticPr fontId="2" type="noConversion"/>
  </si>
  <si>
    <r>
      <t xml:space="preserve">The Actual Centrally-Funded Tax Revenues Amount Chart in 2023
</t>
    </r>
    <r>
      <rPr>
        <sz val="16"/>
        <rFont val="Times New Roman"/>
        <family val="1"/>
      </rPr>
      <t>( Until the end of Aug 2023)</t>
    </r>
    <phoneticPr fontId="2" type="noConversion"/>
  </si>
  <si>
    <t>Execution Status until the end of Aug 2023</t>
    <phoneticPr fontId="2" type="noConversion"/>
  </si>
  <si>
    <r>
      <t xml:space="preserve">The Actual Centrally-Funded Tax Revenues Amount Chart in 2023
</t>
    </r>
    <r>
      <rPr>
        <sz val="16"/>
        <rFont val="Times New Roman"/>
        <family val="1"/>
      </rPr>
      <t>( Until the end of Sept 2023)</t>
    </r>
    <phoneticPr fontId="2" type="noConversion"/>
  </si>
  <si>
    <t>Execution Status until the end of Sept 2023</t>
    <phoneticPr fontId="2" type="noConversion"/>
  </si>
  <si>
    <r>
      <t xml:space="preserve">The Actual Centrally-Funded Tax Revenues Amount Chart in 2023
</t>
    </r>
    <r>
      <rPr>
        <sz val="16"/>
        <rFont val="Times New Roman"/>
        <family val="1"/>
      </rPr>
      <t>( Until the end of Oct 2023)</t>
    </r>
    <phoneticPr fontId="2" type="noConversion"/>
  </si>
  <si>
    <t>Execution Status until the end of Oct 2023</t>
    <phoneticPr fontId="2" type="noConversion"/>
  </si>
  <si>
    <r>
      <t xml:space="preserve">The Actual Centrally-Funded Tax Revenues Amount Chart in 2023
</t>
    </r>
    <r>
      <rPr>
        <sz val="16"/>
        <rFont val="Times New Roman"/>
        <family val="1"/>
      </rPr>
      <t>( Until the end of Nov 2023)</t>
    </r>
    <phoneticPr fontId="2" type="noConversion"/>
  </si>
  <si>
    <t>Execution Status until the end of Nov 2023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</si>
</sst>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-* #,##0.00_-;\-* #,##0.00_-;_-* &quot;-&quot;??_-;_-@_-"/>
    <numFmt numFmtId="176" formatCode="#,##0.00_);[Red]\(#,##0.00\)"/>
    <numFmt numFmtId="177" formatCode="#,##0.00_ ;[Red]\-#,##0.00\ "/>
  </numFmts>
  <fonts count="19" x14ac:knownFonts="1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9"/>
      <name val="細明體"/>
      <family val="3"/>
      <charset val="136"/>
    </font>
    <font>
      <sz val="12"/>
      <name val="標楷體"/>
      <family val="4"/>
      <charset val="136"/>
    </font>
    <font>
      <sz val="16"/>
      <name val="標楷體"/>
      <family val="4"/>
      <charset val="136"/>
    </font>
    <font>
      <sz val="14"/>
      <name val="Times New Roman"/>
      <family val="1"/>
    </font>
    <font>
      <sz val="14"/>
      <name val="標楷體"/>
      <family val="4"/>
      <charset val="136"/>
    </font>
    <font>
      <sz val="16"/>
      <name val="Times New Roman"/>
      <family val="1"/>
    </font>
    <font>
      <b/>
      <sz val="12"/>
      <name val="標楷體"/>
      <family val="4"/>
      <charset val="136"/>
    </font>
    <font>
      <sz val="18"/>
      <name val="Times New Roman"/>
      <family val="1"/>
    </font>
    <font>
      <sz val="11"/>
      <color rgb="FF374151"/>
      <name val="Segoe UI"/>
      <family val="2"/>
    </font>
    <font>
      <b/>
      <sz val="16"/>
      <name val="Times New Roman"/>
      <family val="1"/>
    </font>
    <font>
      <sz val="20"/>
      <name val="Times New Roman"/>
      <family val="1"/>
    </font>
    <font>
      <b/>
      <sz val="18"/>
      <name val="Times New Roman"/>
      <family val="1"/>
    </font>
    <font>
      <b/>
      <sz val="16"/>
      <name val="標楷體"/>
      <family val="4"/>
      <charset val="136"/>
    </font>
    <font>
      <sz val="18"/>
      <name val="標楷體"/>
      <family val="4"/>
      <charset val="136"/>
    </font>
    <font>
      <sz val="14"/>
      <name val="新細明體"/>
      <family val="1"/>
      <charset val="136"/>
    </font>
    <font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/>
  </cellStyleXfs>
  <cellXfs count="78">
    <xf numFmtId="0" fontId="0" fillId="0" borderId="0" xfId="0"/>
    <xf numFmtId="0" fontId="4" fillId="0" borderId="0" xfId="0" applyFont="1"/>
    <xf numFmtId="176" fontId="4" fillId="0" borderId="0" xfId="0" applyNumberFormat="1" applyFont="1"/>
    <xf numFmtId="0" fontId="7" fillId="0" borderId="0" xfId="0" applyFont="1"/>
    <xf numFmtId="0" fontId="9" fillId="0" borderId="0" xfId="0" applyFont="1"/>
    <xf numFmtId="177" fontId="4" fillId="0" borderId="0" xfId="1" applyNumberFormat="1" applyFont="1" applyAlignment="1">
      <alignment horizontal="right"/>
    </xf>
    <xf numFmtId="0" fontId="5" fillId="0" borderId="0" xfId="0" applyFont="1" applyAlignment="1">
      <alignment horizontal="center"/>
    </xf>
    <xf numFmtId="0" fontId="11" fillId="0" borderId="0" xfId="0" applyFont="1"/>
    <xf numFmtId="176" fontId="12" fillId="0" borderId="3" xfId="0" applyNumberFormat="1" applyFont="1" applyFill="1" applyBorder="1" applyAlignment="1">
      <alignment horizontal="right"/>
    </xf>
    <xf numFmtId="10" fontId="12" fillId="0" borderId="3" xfId="2" applyNumberFormat="1" applyFont="1" applyFill="1" applyBorder="1" applyAlignment="1">
      <alignment horizontal="right"/>
    </xf>
    <xf numFmtId="176" fontId="8" fillId="0" borderId="3" xfId="0" applyNumberFormat="1" applyFont="1" applyFill="1" applyBorder="1" applyAlignment="1">
      <alignment horizontal="right"/>
    </xf>
    <xf numFmtId="10" fontId="8" fillId="0" borderId="3" xfId="2" applyNumberFormat="1" applyFont="1" applyFill="1" applyBorder="1" applyAlignment="1">
      <alignment horizontal="right"/>
    </xf>
    <xf numFmtId="176" fontId="8" fillId="0" borderId="3" xfId="0" applyNumberFormat="1" applyFont="1" applyBorder="1" applyAlignment="1">
      <alignment horizontal="right"/>
    </xf>
    <xf numFmtId="176" fontId="12" fillId="0" borderId="3" xfId="0" applyNumberFormat="1" applyFont="1" applyBorder="1" applyAlignment="1">
      <alignment horizontal="right"/>
    </xf>
    <xf numFmtId="176" fontId="12" fillId="0" borderId="3" xfId="1" applyNumberFormat="1" applyFont="1" applyFill="1" applyBorder="1" applyAlignment="1">
      <alignment horizontal="right"/>
    </xf>
    <xf numFmtId="0" fontId="14" fillId="0" borderId="3" xfId="0" applyFont="1" applyBorder="1"/>
    <xf numFmtId="0" fontId="10" fillId="0" borderId="3" xfId="0" applyFont="1" applyBorder="1" applyAlignment="1">
      <alignment horizontal="left"/>
    </xf>
    <xf numFmtId="0" fontId="10" fillId="0" borderId="3" xfId="0" applyFont="1" applyBorder="1"/>
    <xf numFmtId="0" fontId="10" fillId="0" borderId="3" xfId="0" applyFont="1" applyBorder="1" applyAlignment="1">
      <alignment horizontal="right" wrapText="1"/>
    </xf>
    <xf numFmtId="0" fontId="10" fillId="0" borderId="3" xfId="0" applyFont="1" applyBorder="1" applyAlignment="1">
      <alignment horizontal="left" wrapText="1"/>
    </xf>
    <xf numFmtId="0" fontId="5" fillId="0" borderId="0" xfId="0" applyFont="1" applyAlignment="1">
      <alignment horizontal="center"/>
    </xf>
    <xf numFmtId="40" fontId="15" fillId="0" borderId="3" xfId="0" applyNumberFormat="1" applyFont="1" applyFill="1" applyBorder="1" applyAlignment="1">
      <alignment horizontal="right"/>
    </xf>
    <xf numFmtId="40" fontId="5" fillId="0" borderId="3" xfId="0" applyNumberFormat="1" applyFont="1" applyFill="1" applyBorder="1" applyAlignment="1">
      <alignment horizontal="right"/>
    </xf>
    <xf numFmtId="40" fontId="15" fillId="0" borderId="3" xfId="3" applyNumberFormat="1" applyFont="1" applyFill="1" applyBorder="1" applyAlignment="1">
      <alignment horizontal="right"/>
    </xf>
    <xf numFmtId="10" fontId="15" fillId="0" borderId="3" xfId="2" applyNumberFormat="1" applyFont="1" applyFill="1" applyBorder="1" applyAlignment="1">
      <alignment horizontal="right"/>
    </xf>
    <xf numFmtId="10" fontId="5" fillId="0" borderId="3" xfId="2" applyNumberFormat="1" applyFont="1" applyFill="1" applyBorder="1" applyAlignment="1">
      <alignment horizontal="right"/>
    </xf>
    <xf numFmtId="10" fontId="5" fillId="0" borderId="3" xfId="2" applyNumberFormat="1" applyFont="1" applyFill="1" applyBorder="1" applyAlignment="1">
      <alignment horizontal="right"/>
    </xf>
    <xf numFmtId="10" fontId="15" fillId="0" borderId="3" xfId="3" applyNumberFormat="1" applyFont="1" applyBorder="1"/>
    <xf numFmtId="10" fontId="15" fillId="0" borderId="3" xfId="0" applyNumberFormat="1" applyFont="1" applyBorder="1"/>
    <xf numFmtId="0" fontId="4" fillId="0" borderId="0" xfId="0" applyFont="1" applyBorder="1"/>
    <xf numFmtId="10" fontId="12" fillId="2" borderId="3" xfId="0" applyNumberFormat="1" applyFont="1" applyFill="1" applyBorder="1"/>
    <xf numFmtId="10" fontId="12" fillId="2" borderId="3" xfId="1" applyNumberFormat="1" applyFont="1" applyFill="1" applyBorder="1"/>
    <xf numFmtId="176" fontId="8" fillId="2" borderId="3" xfId="0" applyNumberFormat="1" applyFont="1" applyFill="1" applyBorder="1" applyAlignment="1">
      <alignment horizontal="right"/>
    </xf>
    <xf numFmtId="10" fontId="8" fillId="2" borderId="3" xfId="2" applyNumberFormat="1" applyFont="1" applyFill="1" applyBorder="1" applyAlignment="1">
      <alignment horizontal="right"/>
    </xf>
    <xf numFmtId="10" fontId="8" fillId="2" borderId="3" xfId="0" applyNumberFormat="1" applyFont="1" applyFill="1" applyBorder="1"/>
    <xf numFmtId="10" fontId="8" fillId="2" borderId="3" xfId="1" applyNumberFormat="1" applyFont="1" applyFill="1" applyBorder="1"/>
    <xf numFmtId="176" fontId="12" fillId="2" borderId="3" xfId="1" applyNumberFormat="1" applyFont="1" applyFill="1" applyBorder="1" applyAlignment="1">
      <alignment horizontal="right"/>
    </xf>
    <xf numFmtId="10" fontId="12" fillId="2" borderId="3" xfId="2" applyNumberFormat="1" applyFont="1" applyFill="1" applyBorder="1" applyAlignment="1">
      <alignment horizontal="right"/>
    </xf>
    <xf numFmtId="176" fontId="12" fillId="2" borderId="3" xfId="0" applyNumberFormat="1" applyFont="1" applyFill="1" applyBorder="1" applyAlignment="1">
      <alignment horizontal="right"/>
    </xf>
    <xf numFmtId="0" fontId="10" fillId="2" borderId="8" xfId="0" applyFont="1" applyFill="1" applyBorder="1" applyAlignment="1">
      <alignment horizontal="center" vertical="center"/>
    </xf>
    <xf numFmtId="0" fontId="4" fillId="2" borderId="0" xfId="0" applyFont="1" applyFill="1" applyBorder="1"/>
    <xf numFmtId="0" fontId="4" fillId="2" borderId="0" xfId="0" applyFont="1" applyFill="1"/>
    <xf numFmtId="176" fontId="4" fillId="2" borderId="0" xfId="0" applyNumberFormat="1" applyFont="1" applyFill="1"/>
    <xf numFmtId="177" fontId="4" fillId="2" borderId="0" xfId="1" applyNumberFormat="1" applyFont="1" applyFill="1" applyAlignment="1">
      <alignment horizontal="right"/>
    </xf>
    <xf numFmtId="0" fontId="14" fillId="2" borderId="3" xfId="0" applyFont="1" applyFill="1" applyBorder="1"/>
    <xf numFmtId="0" fontId="10" fillId="2" borderId="3" xfId="0" applyFont="1" applyFill="1" applyBorder="1" applyAlignment="1">
      <alignment horizontal="left"/>
    </xf>
    <xf numFmtId="0" fontId="10" fillId="2" borderId="3" xfId="0" applyFont="1" applyFill="1" applyBorder="1"/>
    <xf numFmtId="0" fontId="10" fillId="2" borderId="3" xfId="0" applyFont="1" applyFill="1" applyBorder="1" applyAlignment="1">
      <alignment horizontal="right" wrapText="1"/>
    </xf>
    <xf numFmtId="0" fontId="10" fillId="2" borderId="3" xfId="0" applyFont="1" applyFill="1" applyBorder="1" applyAlignment="1">
      <alignment horizontal="left" wrapText="1"/>
    </xf>
    <xf numFmtId="176" fontId="5" fillId="2" borderId="3" xfId="0" applyNumberFormat="1" applyFont="1" applyFill="1" applyBorder="1" applyAlignment="1">
      <alignment horizontal="right"/>
    </xf>
    <xf numFmtId="0" fontId="10" fillId="2" borderId="3" xfId="0" applyFont="1" applyFill="1" applyBorder="1" applyAlignment="1">
      <alignment horizontal="center" wrapText="1"/>
    </xf>
    <xf numFmtId="0" fontId="13" fillId="2" borderId="0" xfId="0" applyFont="1" applyFill="1" applyAlignment="1">
      <alignment horizontal="center" wrapText="1"/>
    </xf>
    <xf numFmtId="0" fontId="13" fillId="2" borderId="0" xfId="0" applyFont="1" applyFill="1" applyAlignment="1">
      <alignment horizontal="center"/>
    </xf>
    <xf numFmtId="0" fontId="5" fillId="2" borderId="0" xfId="0" applyFont="1" applyFill="1" applyAlignment="1">
      <alignment horizontal="center"/>
    </xf>
    <xf numFmtId="0" fontId="6" fillId="2" borderId="7" xfId="0" applyFont="1" applyFill="1" applyBorder="1" applyAlignment="1">
      <alignment horizontal="right"/>
    </xf>
    <xf numFmtId="0" fontId="13" fillId="2" borderId="4" xfId="0" applyFont="1" applyFill="1" applyBorder="1" applyAlignment="1">
      <alignment horizontal="left" vertical="center" wrapText="1"/>
    </xf>
    <xf numFmtId="0" fontId="13" fillId="2" borderId="4" xfId="0" applyFont="1" applyFill="1" applyBorder="1" applyAlignment="1">
      <alignment horizontal="left" vertical="center"/>
    </xf>
    <xf numFmtId="176" fontId="10" fillId="2" borderId="3" xfId="0" applyNumberFormat="1" applyFont="1" applyFill="1" applyBorder="1" applyAlignment="1">
      <alignment horizontal="center" wrapText="1"/>
    </xf>
    <xf numFmtId="176" fontId="10" fillId="2" borderId="5" xfId="0" applyNumberFormat="1" applyFont="1" applyFill="1" applyBorder="1" applyAlignment="1">
      <alignment horizontal="center" vertical="center" wrapText="1"/>
    </xf>
    <xf numFmtId="176" fontId="10" fillId="2" borderId="6" xfId="0" applyNumberFormat="1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center" wrapText="1"/>
    </xf>
    <xf numFmtId="176" fontId="10" fillId="2" borderId="1" xfId="0" applyNumberFormat="1" applyFont="1" applyFill="1" applyBorder="1" applyAlignment="1">
      <alignment horizontal="center" wrapText="1"/>
    </xf>
    <xf numFmtId="0" fontId="10" fillId="2" borderId="2" xfId="0" applyFont="1" applyFill="1" applyBorder="1" applyAlignment="1"/>
    <xf numFmtId="176" fontId="10" fillId="2" borderId="1" xfId="0" applyNumberFormat="1" applyFont="1" applyFill="1" applyBorder="1" applyAlignment="1">
      <alignment horizontal="center" vertical="center" wrapText="1"/>
    </xf>
    <xf numFmtId="176" fontId="10" fillId="2" borderId="2" xfId="0" applyNumberFormat="1" applyFont="1" applyFill="1" applyBorder="1" applyAlignment="1">
      <alignment horizontal="center" vertical="center" wrapText="1"/>
    </xf>
    <xf numFmtId="0" fontId="10" fillId="0" borderId="3" xfId="0" applyFont="1" applyBorder="1" applyAlignment="1">
      <alignment horizontal="center" wrapText="1"/>
    </xf>
    <xf numFmtId="0" fontId="13" fillId="0" borderId="0" xfId="0" applyFont="1" applyAlignment="1">
      <alignment horizontal="center" wrapText="1"/>
    </xf>
    <xf numFmtId="0" fontId="1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7" xfId="0" applyFont="1" applyBorder="1" applyAlignment="1">
      <alignment horizontal="right"/>
    </xf>
    <xf numFmtId="0" fontId="13" fillId="0" borderId="4" xfId="0" applyFont="1" applyBorder="1" applyAlignment="1">
      <alignment horizontal="left" vertical="center" wrapText="1"/>
    </xf>
    <xf numFmtId="0" fontId="13" fillId="0" borderId="4" xfId="0" applyFont="1" applyBorder="1" applyAlignment="1">
      <alignment horizontal="left" vertical="center"/>
    </xf>
    <xf numFmtId="176" fontId="10" fillId="0" borderId="1" xfId="0" applyNumberFormat="1" applyFont="1" applyBorder="1" applyAlignment="1">
      <alignment horizontal="center" wrapText="1"/>
    </xf>
    <xf numFmtId="0" fontId="10" fillId="0" borderId="2" xfId="0" applyFont="1" applyBorder="1" applyAlignment="1"/>
    <xf numFmtId="176" fontId="10" fillId="0" borderId="1" xfId="0" applyNumberFormat="1" applyFont="1" applyBorder="1" applyAlignment="1">
      <alignment horizontal="center" vertical="center" wrapText="1"/>
    </xf>
    <xf numFmtId="176" fontId="10" fillId="0" borderId="2" xfId="0" applyNumberFormat="1" applyFont="1" applyBorder="1" applyAlignment="1">
      <alignment horizontal="center" vertical="center" wrapText="1"/>
    </xf>
    <xf numFmtId="0" fontId="4" fillId="0" borderId="9" xfId="0" applyFont="1" applyBorder="1" applyAlignment="1">
      <alignment horizontal="left" wrapText="1"/>
    </xf>
    <xf numFmtId="176" fontId="6" fillId="0" borderId="7" xfId="0" applyNumberFormat="1" applyFont="1" applyBorder="1" applyAlignment="1">
      <alignment horizontal="right"/>
    </xf>
  </cellXfs>
  <cellStyles count="4">
    <cellStyle name="一般" xfId="0" builtinId="0"/>
    <cellStyle name="千分位" xfId="1" builtinId="3"/>
    <cellStyle name="千分位 2" xfId="3"/>
    <cellStyle name="百分比" xfId="2" builtinId="5"/>
  </cellStyles>
  <dxfs count="0"/>
  <tableStyles count="0" defaultTableStyle="TableStyleMedium2" defaultPivotStyle="PivotStyleLight16"/>
  <colors>
    <mruColors>
      <color rgb="FFEAE7DA"/>
      <color rgb="FFFFFFC1"/>
      <color rgb="FFF0B9FB"/>
      <color rgb="FFCC00FF"/>
      <color rgb="FF0000FF"/>
      <color rgb="FFEBFFEB"/>
      <color rgb="FFFFFFEB"/>
      <color rgb="FFFFEBFF"/>
      <color rgb="FFFFE7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1515783</xdr:colOff>
      <xdr:row>7</xdr:row>
      <xdr:rowOff>160206</xdr:rowOff>
    </xdr:from>
    <xdr:to>
      <xdr:col>3</xdr:col>
      <xdr:colOff>739406</xdr:colOff>
      <xdr:row>7</xdr:row>
      <xdr:rowOff>418998</xdr:rowOff>
    </xdr:to>
    <xdr:sp macro="" textlink="">
      <xdr:nvSpPr>
        <xdr:cNvPr id="2" name="文字方塊 1"/>
        <xdr:cNvSpPr txBox="1"/>
      </xdr:nvSpPr>
      <xdr:spPr>
        <a:xfrm>
          <a:off x="5607169" y="3499860"/>
          <a:ext cx="739407" cy="25879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1100"/>
            <a:t>(Note1)</a:t>
          </a:r>
          <a:endParaRPr lang="zh-TW" altLang="en-US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1&#20013;&#22830;&#26222;&#36890;&#32113;&#31820;&#20998;&#37197;&#31237;&#27454;&#25765;&#20184;\&#9678;%20&#20272;&#28204;&#34920;%20--&#25910;&#25903;&#26376;&#22577;&#34920;(&#20844;&#21578;)\112\112&#24180;&#27599;&#26376;&#25910;&#20837;&#20272;&#28204;&#34920;(&#27599;&#26376;)n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03.1.15"/>
      <sheetName val="104.1.15"/>
      <sheetName val="105.1.15"/>
      <sheetName val="106.1.16."/>
      <sheetName val="107.1.15."/>
      <sheetName val="108.1.15"/>
      <sheetName val="109.1.15"/>
      <sheetName val="110.1.15"/>
      <sheetName val="111.1.15"/>
      <sheetName val="數據11102"/>
      <sheetName val="同期比較11102"/>
      <sheetName val="數據11103"/>
      <sheetName val="同期比較11103"/>
      <sheetName val="數據11104"/>
      <sheetName val="同期比較11104"/>
      <sheetName val="數據11105"/>
      <sheetName val="同期比較11105"/>
      <sheetName val="數據11106"/>
      <sheetName val="同期比較11106"/>
      <sheetName val="數據11107 "/>
      <sheetName val="同期比較11107"/>
      <sheetName val="數據11108"/>
      <sheetName val="同期比較11108"/>
      <sheetName val="數據11109"/>
      <sheetName val="同期比較11109"/>
      <sheetName val="數據11110"/>
      <sheetName val="同期比較11110"/>
      <sheetName val="數據11111"/>
      <sheetName val="同期比較11111"/>
      <sheetName val="數據11112(不含整理期間)"/>
      <sheetName val="同期比較11112(不含整理期間)"/>
      <sheetName val="數據11112(含整理期間)"/>
      <sheetName val="112.1.15"/>
      <sheetName val="同期比較112.1.15"/>
      <sheetName val="數據11201"/>
      <sheetName val="同期比較11201"/>
      <sheetName val="數據11202"/>
      <sheetName val="同期比較11202"/>
      <sheetName val="數據11203"/>
      <sheetName val="同期比較11203"/>
      <sheetName val="數據11204"/>
      <sheetName val="同期比較11204"/>
      <sheetName val="數據11205"/>
      <sheetName val="同期比較11205"/>
      <sheetName val="數據11206"/>
      <sheetName val="同期比較11206"/>
      <sheetName val="數據11207"/>
      <sheetName val="同期比較11207"/>
      <sheetName val="數據11208"/>
      <sheetName val="同期比較11208"/>
      <sheetName val="數據11209"/>
      <sheetName val="同期比較11209"/>
      <sheetName val="數據11210"/>
      <sheetName val="同期比較11210"/>
      <sheetName val="數據11211"/>
      <sheetName val="同期比較11211 (2)"/>
      <sheetName val="計算"/>
      <sheetName val="數據11206 (2)"/>
      <sheetName val="同期比較11206 (2)"/>
      <sheetName val="103_1_15"/>
      <sheetName val="104_1_15"/>
      <sheetName val="105_1_15"/>
      <sheetName val="106_1_16_"/>
      <sheetName val="107_1_15_"/>
      <sheetName val="108_1_15"/>
      <sheetName val="109_1_15"/>
      <sheetName val="110_1_15"/>
      <sheetName val="111_1_15"/>
      <sheetName val="數據11107_"/>
      <sheetName val="112_1_15"/>
      <sheetName val="同期比較112_1_15"/>
      <sheetName val="103_1_151"/>
      <sheetName val="104_1_151"/>
      <sheetName val="105_1_151"/>
      <sheetName val="106_1_16_1"/>
      <sheetName val="107_1_15_1"/>
      <sheetName val="108_1_151"/>
      <sheetName val="109_1_151"/>
      <sheetName val="110_1_151"/>
      <sheetName val="111_1_151"/>
      <sheetName val="數據11107_1"/>
      <sheetName val="112_1_151"/>
      <sheetName val="同期比較112_1_151"/>
      <sheetName val="同期比較11211_(2)"/>
      <sheetName val="數據11206_(2)"/>
      <sheetName val="同期比較11206_(2)"/>
      <sheetName val="103_1_152"/>
      <sheetName val="104_1_152"/>
      <sheetName val="105_1_152"/>
      <sheetName val="106_1_16_2"/>
      <sheetName val="107_1_15_2"/>
      <sheetName val="108_1_152"/>
      <sheetName val="109_1_152"/>
      <sheetName val="110_1_152"/>
      <sheetName val="111_1_152"/>
      <sheetName val="數據11107_2"/>
      <sheetName val="112_1_152"/>
      <sheetName val="同期比較112_1_152"/>
      <sheetName val="同期比較11211_(2)1"/>
      <sheetName val="數據11206_(2)1"/>
      <sheetName val="同期比較11206_(2)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>
        <row r="17">
          <cell r="D17">
            <v>82.467956619999995</v>
          </cell>
        </row>
        <row r="18">
          <cell r="D18">
            <v>23.553510150000001</v>
          </cell>
        </row>
        <row r="19">
          <cell r="D19">
            <v>284.35363282999998</v>
          </cell>
        </row>
        <row r="20">
          <cell r="D20">
            <v>3.4989931599999999</v>
          </cell>
        </row>
      </sheetData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>
        <row r="21">
          <cell r="D21">
            <v>19.697084719999999</v>
          </cell>
        </row>
      </sheetData>
      <sheetData sheetId="49" refreshError="1"/>
      <sheetData sheetId="50" refreshError="1"/>
      <sheetData sheetId="51" refreshError="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/>
      <sheetData sheetId="84" refreshError="1"/>
      <sheetData sheetId="85" refreshError="1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</sheetDataSet>
  </externalBook>
</externalLink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8"/>
  <sheetViews>
    <sheetView tabSelected="1" zoomScale="70" zoomScaleNormal="70" zoomScaleSheetLayoutView="80" workbookViewId="0">
      <selection activeCell="J4" sqref="J4"/>
    </sheetView>
  </sheetViews>
  <sheetFormatPr defaultColWidth="9" defaultRowHeight="17" x14ac:dyDescent="0.3"/>
  <cols>
    <col min="1" max="1" width="41.625" style="1" customWidth="1"/>
    <col min="2" max="2" width="17.75" style="2" customWidth="1"/>
    <col min="3" max="3" width="22" style="2" customWidth="1"/>
    <col min="4" max="4" width="17.5" style="2" customWidth="1"/>
    <col min="5" max="5" width="0.125" style="2" hidden="1" customWidth="1"/>
    <col min="6" max="6" width="13.875" style="29" customWidth="1"/>
    <col min="7" max="8" width="13.875" style="1" customWidth="1"/>
    <col min="9" max="16384" width="9" style="1"/>
  </cols>
  <sheetData>
    <row r="1" spans="1:9" ht="52.3" customHeight="1" x14ac:dyDescent="0.4">
      <c r="A1" s="51" t="s">
        <v>42</v>
      </c>
      <c r="B1" s="52"/>
      <c r="C1" s="52"/>
      <c r="D1" s="52"/>
      <c r="E1" s="52"/>
      <c r="F1" s="52"/>
      <c r="G1" s="52"/>
      <c r="H1" s="52"/>
    </row>
    <row r="2" spans="1:9" ht="20.25" customHeight="1" x14ac:dyDescent="0.4">
      <c r="A2" s="53"/>
      <c r="B2" s="53"/>
      <c r="C2" s="53"/>
      <c r="D2" s="53"/>
      <c r="E2" s="53"/>
      <c r="F2" s="40"/>
      <c r="G2" s="41"/>
      <c r="H2" s="41"/>
    </row>
    <row r="3" spans="1:9" ht="32.450000000000003" customHeight="1" thickBot="1" x14ac:dyDescent="0.35">
      <c r="A3" s="41"/>
      <c r="B3" s="42"/>
      <c r="C3" s="43"/>
      <c r="D3" s="42"/>
      <c r="E3" s="42"/>
      <c r="F3" s="40"/>
      <c r="G3" s="54" t="s">
        <v>26</v>
      </c>
      <c r="H3" s="54"/>
    </row>
    <row r="4" spans="1:9" s="3" customFormat="1" ht="48.9" customHeight="1" x14ac:dyDescent="0.3">
      <c r="A4" s="55" t="s">
        <v>16</v>
      </c>
      <c r="B4" s="57" t="s">
        <v>13</v>
      </c>
      <c r="C4" s="58" t="s">
        <v>43</v>
      </c>
      <c r="D4" s="59"/>
      <c r="E4" s="39" t="s">
        <v>25</v>
      </c>
      <c r="F4" s="60" t="s">
        <v>8</v>
      </c>
      <c r="G4" s="60"/>
      <c r="H4" s="60"/>
    </row>
    <row r="5" spans="1:9" s="3" customFormat="1" ht="36" customHeight="1" x14ac:dyDescent="0.3">
      <c r="A5" s="55"/>
      <c r="B5" s="57"/>
      <c r="C5" s="61" t="s">
        <v>9</v>
      </c>
      <c r="D5" s="61" t="s">
        <v>10</v>
      </c>
      <c r="E5" s="63" t="s">
        <v>24</v>
      </c>
      <c r="F5" s="50" t="s">
        <v>11</v>
      </c>
      <c r="G5" s="50" t="s">
        <v>14</v>
      </c>
      <c r="H5" s="50" t="s">
        <v>15</v>
      </c>
    </row>
    <row r="6" spans="1:9" s="3" customFormat="1" ht="35.35" customHeight="1" x14ac:dyDescent="0.3">
      <c r="A6" s="56"/>
      <c r="B6" s="57"/>
      <c r="C6" s="62"/>
      <c r="D6" s="62"/>
      <c r="E6" s="64"/>
      <c r="F6" s="50"/>
      <c r="G6" s="50"/>
      <c r="H6" s="50"/>
    </row>
    <row r="7" spans="1:9" s="4" customFormat="1" ht="40.1" customHeight="1" x14ac:dyDescent="0.35">
      <c r="A7" s="44" t="s">
        <v>6</v>
      </c>
      <c r="B7" s="38">
        <v>3467.74</v>
      </c>
      <c r="C7" s="38">
        <v>3985.3971895099999</v>
      </c>
      <c r="D7" s="37">
        <v>1.1492779705254719</v>
      </c>
      <c r="E7" s="38">
        <v>162.13096110999999</v>
      </c>
      <c r="F7" s="31">
        <v>1.2247148969603028</v>
      </c>
      <c r="G7" s="31">
        <v>1.1136162860628207</v>
      </c>
      <c r="H7" s="31">
        <v>0.91787877035739984</v>
      </c>
    </row>
    <row r="8" spans="1:9" ht="40.1" customHeight="1" x14ac:dyDescent="0.4">
      <c r="A8" s="45" t="s">
        <v>7</v>
      </c>
      <c r="B8" s="32">
        <v>1607.9933333333331</v>
      </c>
      <c r="C8" s="32">
        <v>1785.19139649</v>
      </c>
      <c r="D8" s="33">
        <v>1.1101982573455944</v>
      </c>
      <c r="E8" s="32">
        <v>28.54946623</v>
      </c>
      <c r="F8" s="33">
        <v>1.3127645079214734</v>
      </c>
      <c r="G8" s="33">
        <v>1.0845863070540558</v>
      </c>
      <c r="H8" s="33">
        <v>0.84679294142880268</v>
      </c>
    </row>
    <row r="9" spans="1:9" ht="40.1" customHeight="1" x14ac:dyDescent="0.4">
      <c r="A9" s="46" t="s">
        <v>5</v>
      </c>
      <c r="B9" s="32">
        <v>155.64888888888891</v>
      </c>
      <c r="C9" s="32">
        <v>148.80244458999999</v>
      </c>
      <c r="D9" s="33">
        <v>0.95601353567145408</v>
      </c>
      <c r="E9" s="32">
        <v>1.4140122399999999</v>
      </c>
      <c r="F9" s="33">
        <v>0.74766294204477368</v>
      </c>
      <c r="G9" s="33">
        <v>0.92177155314023185</v>
      </c>
      <c r="H9" s="33">
        <v>0.85420401985083838</v>
      </c>
    </row>
    <row r="10" spans="1:9" ht="40.1" customHeight="1" x14ac:dyDescent="0.4">
      <c r="A10" s="46" t="s">
        <v>4</v>
      </c>
      <c r="B10" s="32">
        <v>1704.0998039215685</v>
      </c>
      <c r="C10" s="32">
        <v>2051.4033484299998</v>
      </c>
      <c r="D10" s="33">
        <v>1.203804697183344</v>
      </c>
      <c r="E10" s="32">
        <v>132.16748264</v>
      </c>
      <c r="F10" s="33">
        <v>1.2110994198654541</v>
      </c>
      <c r="G10" s="33">
        <v>1.1556702286785141</v>
      </c>
      <c r="H10" s="33">
        <v>0.97692974580312231</v>
      </c>
    </row>
    <row r="11" spans="1:9" s="4" customFormat="1" ht="40.1" customHeight="1" x14ac:dyDescent="0.35">
      <c r="A11" s="44" t="s">
        <v>3</v>
      </c>
      <c r="B11" s="38">
        <v>40.82</v>
      </c>
      <c r="C11" s="38">
        <v>26.260194460000001</v>
      </c>
      <c r="D11" s="37">
        <v>0.64331686575208236</v>
      </c>
      <c r="E11" s="38">
        <v>1.4030953100000001</v>
      </c>
      <c r="F11" s="31">
        <v>0.84909848641025654</v>
      </c>
      <c r="G11" s="31">
        <v>1.0385520205714287</v>
      </c>
      <c r="H11" s="31">
        <v>1.0668276334285713</v>
      </c>
      <c r="I11" s="4" t="s">
        <v>0</v>
      </c>
    </row>
    <row r="12" spans="1:9" ht="46.2" customHeight="1" x14ac:dyDescent="0.4">
      <c r="A12" s="47" t="s">
        <v>2</v>
      </c>
      <c r="B12" s="32">
        <v>40.82</v>
      </c>
      <c r="C12" s="49">
        <v>26.260194460000001</v>
      </c>
      <c r="D12" s="33">
        <v>0.64331686575208236</v>
      </c>
      <c r="E12" s="32">
        <v>1.4030953100000001</v>
      </c>
      <c r="F12" s="33">
        <v>0.84909848641025654</v>
      </c>
      <c r="G12" s="33">
        <v>1.0385520205714287</v>
      </c>
      <c r="H12" s="33">
        <v>1.0668276334285713</v>
      </c>
    </row>
    <row r="13" spans="1:9" s="4" customFormat="1" ht="40.1" customHeight="1" x14ac:dyDescent="0.35">
      <c r="A13" s="44" t="s">
        <v>1</v>
      </c>
      <c r="B13" s="38">
        <v>3508.56</v>
      </c>
      <c r="C13" s="36">
        <v>4011.65738397</v>
      </c>
      <c r="D13" s="37">
        <v>1.1433914152729325</v>
      </c>
      <c r="E13" s="36">
        <v>163.53405641999998</v>
      </c>
      <c r="F13" s="31">
        <v>1.2199649455940909</v>
      </c>
      <c r="G13" s="31">
        <v>1.1127026064108003</v>
      </c>
      <c r="H13" s="31">
        <v>0.91970398986419077</v>
      </c>
    </row>
    <row r="14" spans="1:9" s="4" customFormat="1" ht="47.55" customHeight="1" x14ac:dyDescent="0.4">
      <c r="A14" s="48" t="s">
        <v>12</v>
      </c>
      <c r="B14" s="32">
        <v>3300.5</v>
      </c>
      <c r="C14" s="32">
        <v>3772.5335525994001</v>
      </c>
      <c r="D14" s="33">
        <v>1.1430188009693683</v>
      </c>
      <c r="E14" s="32">
        <v>153.81</v>
      </c>
      <c r="F14" s="33">
        <v>1.2196640173161366</v>
      </c>
      <c r="G14" s="33">
        <v>1.112645700787052</v>
      </c>
      <c r="H14" s="33">
        <v>0.91981957170610429</v>
      </c>
    </row>
    <row r="15" spans="1:9" s="4" customFormat="1" ht="53" customHeight="1" x14ac:dyDescent="0.4">
      <c r="A15" s="48" t="s">
        <v>23</v>
      </c>
      <c r="B15" s="32">
        <v>208.06439999999998</v>
      </c>
      <c r="C15" s="32">
        <v>239.12383137059999</v>
      </c>
      <c r="D15" s="33">
        <v>1.1492779705254721</v>
      </c>
      <c r="E15" s="32">
        <v>9.7278576665999985</v>
      </c>
      <c r="F15" s="33">
        <v>1.2247148969603028</v>
      </c>
      <c r="G15" s="33">
        <v>1.1136162860628209</v>
      </c>
      <c r="H15" s="33">
        <v>0.91787877035739995</v>
      </c>
    </row>
    <row r="18" spans="2:2" x14ac:dyDescent="0.3">
      <c r="B18" s="7"/>
    </row>
  </sheetData>
  <mergeCells count="13">
    <mergeCell ref="F5:F6"/>
    <mergeCell ref="G5:G6"/>
    <mergeCell ref="H5:H6"/>
    <mergeCell ref="A1:H1"/>
    <mergeCell ref="A2:E2"/>
    <mergeCell ref="G3:H3"/>
    <mergeCell ref="A4:A6"/>
    <mergeCell ref="B4:B6"/>
    <mergeCell ref="C4:D4"/>
    <mergeCell ref="F4:H4"/>
    <mergeCell ref="C5:C6"/>
    <mergeCell ref="D5:D6"/>
    <mergeCell ref="E5:E6"/>
  </mergeCells>
  <phoneticPr fontId="2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9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8"/>
  <sheetViews>
    <sheetView zoomScale="70" zoomScaleNormal="70" zoomScaleSheetLayoutView="80" workbookViewId="0">
      <selection activeCell="L7" sqref="L7"/>
    </sheetView>
  </sheetViews>
  <sheetFormatPr defaultColWidth="9" defaultRowHeight="17" x14ac:dyDescent="0.3"/>
  <cols>
    <col min="1" max="1" width="41.625" style="1" customWidth="1"/>
    <col min="2" max="2" width="17.75" style="2" customWidth="1"/>
    <col min="3" max="3" width="22" style="2" customWidth="1"/>
    <col min="4" max="4" width="17.5" style="2" customWidth="1"/>
    <col min="5" max="5" width="0.125" style="2" hidden="1" customWidth="1"/>
    <col min="6" max="6" width="13.875" style="29" customWidth="1"/>
    <col min="7" max="8" width="13.875" style="1" customWidth="1"/>
    <col min="9" max="16384" width="9" style="1"/>
  </cols>
  <sheetData>
    <row r="1" spans="1:9" ht="52.3" customHeight="1" x14ac:dyDescent="0.4">
      <c r="A1" s="66" t="s">
        <v>40</v>
      </c>
      <c r="B1" s="67"/>
      <c r="C1" s="67"/>
      <c r="D1" s="67"/>
      <c r="E1" s="67"/>
      <c r="F1" s="67"/>
      <c r="G1" s="67"/>
      <c r="H1" s="67"/>
    </row>
    <row r="2" spans="1:9" ht="20.25" customHeight="1" x14ac:dyDescent="0.4">
      <c r="A2" s="68"/>
      <c r="B2" s="68"/>
      <c r="C2" s="68"/>
      <c r="D2" s="68"/>
      <c r="E2" s="68"/>
    </row>
    <row r="3" spans="1:9" ht="32.450000000000003" customHeight="1" thickBot="1" x14ac:dyDescent="0.35">
      <c r="C3" s="5"/>
      <c r="G3" s="69" t="s">
        <v>26</v>
      </c>
      <c r="H3" s="69"/>
    </row>
    <row r="4" spans="1:9" s="3" customFormat="1" ht="48.9" customHeight="1" x14ac:dyDescent="0.3">
      <c r="A4" s="70" t="s">
        <v>16</v>
      </c>
      <c r="B4" s="57" t="s">
        <v>13</v>
      </c>
      <c r="C4" s="58" t="s">
        <v>41</v>
      </c>
      <c r="D4" s="59"/>
      <c r="E4" s="39" t="s">
        <v>25</v>
      </c>
      <c r="F4" s="60" t="s">
        <v>8</v>
      </c>
      <c r="G4" s="60"/>
      <c r="H4" s="60"/>
    </row>
    <row r="5" spans="1:9" s="3" customFormat="1" ht="36" customHeight="1" x14ac:dyDescent="0.3">
      <c r="A5" s="70"/>
      <c r="B5" s="57"/>
      <c r="C5" s="61" t="s">
        <v>9</v>
      </c>
      <c r="D5" s="72" t="s">
        <v>10</v>
      </c>
      <c r="E5" s="74" t="s">
        <v>24</v>
      </c>
      <c r="F5" s="65" t="s">
        <v>11</v>
      </c>
      <c r="G5" s="65" t="s">
        <v>14</v>
      </c>
      <c r="H5" s="65" t="s">
        <v>15</v>
      </c>
    </row>
    <row r="6" spans="1:9" s="3" customFormat="1" ht="35.35" customHeight="1" x14ac:dyDescent="0.3">
      <c r="A6" s="71"/>
      <c r="B6" s="57"/>
      <c r="C6" s="62"/>
      <c r="D6" s="73"/>
      <c r="E6" s="75"/>
      <c r="F6" s="65"/>
      <c r="G6" s="65"/>
      <c r="H6" s="65"/>
    </row>
    <row r="7" spans="1:9" s="4" customFormat="1" ht="40.1" customHeight="1" x14ac:dyDescent="0.35">
      <c r="A7" s="15" t="s">
        <v>6</v>
      </c>
      <c r="B7" s="8">
        <v>3467.74</v>
      </c>
      <c r="C7" s="38">
        <v>3548.7556420800001</v>
      </c>
      <c r="D7" s="37">
        <v>1.0233626633138586</v>
      </c>
      <c r="E7" s="38">
        <v>162.13096110999999</v>
      </c>
      <c r="F7" s="31">
        <v>1.088207886392297</v>
      </c>
      <c r="G7" s="31">
        <v>0.97467026229202314</v>
      </c>
      <c r="H7" s="31">
        <v>0.82121808469061142</v>
      </c>
    </row>
    <row r="8" spans="1:9" ht="40.1" customHeight="1" x14ac:dyDescent="0.4">
      <c r="A8" s="16" t="s">
        <v>7</v>
      </c>
      <c r="B8" s="10">
        <v>1607.9933333333331</v>
      </c>
      <c r="C8" s="32">
        <v>1740.5611770200001</v>
      </c>
      <c r="D8" s="33">
        <v>1.0824430306634771</v>
      </c>
      <c r="E8" s="32">
        <v>28.54946623</v>
      </c>
      <c r="F8" s="33">
        <v>1.2796666845167259</v>
      </c>
      <c r="G8" s="33">
        <v>1.0518667727534694</v>
      </c>
      <c r="H8" s="33">
        <v>0.81911469919423008</v>
      </c>
    </row>
    <row r="9" spans="1:9" ht="40.1" customHeight="1" x14ac:dyDescent="0.4">
      <c r="A9" s="17" t="s">
        <v>5</v>
      </c>
      <c r="B9" s="10">
        <v>155.64888888888891</v>
      </c>
      <c r="C9" s="32">
        <v>135.39003151</v>
      </c>
      <c r="D9" s="33">
        <v>0.869842582728934</v>
      </c>
      <c r="E9" s="32">
        <v>1.4140122399999999</v>
      </c>
      <c r="F9" s="33">
        <v>0.67143010518002066</v>
      </c>
      <c r="G9" s="33">
        <v>0.84315855498907488</v>
      </c>
      <c r="H9" s="33">
        <v>0.77397343851286937</v>
      </c>
    </row>
    <row r="10" spans="1:9" ht="40.1" customHeight="1" x14ac:dyDescent="0.4">
      <c r="A10" s="17" t="s">
        <v>4</v>
      </c>
      <c r="B10" s="10">
        <v>1704.0998039215685</v>
      </c>
      <c r="C10" s="32">
        <v>1672.8044335500001</v>
      </c>
      <c r="D10" s="33">
        <v>0.98163524794759682</v>
      </c>
      <c r="E10" s="32">
        <v>132.16748264</v>
      </c>
      <c r="F10" s="33">
        <v>0.98814220883902726</v>
      </c>
      <c r="G10" s="33">
        <v>0.93584393402131505</v>
      </c>
      <c r="H10" s="33">
        <v>0.8282492822588019</v>
      </c>
    </row>
    <row r="11" spans="1:9" s="4" customFormat="1" ht="40.1" customHeight="1" x14ac:dyDescent="0.35">
      <c r="A11" s="15" t="s">
        <v>3</v>
      </c>
      <c r="B11" s="8">
        <v>40.82</v>
      </c>
      <c r="C11" s="38">
        <v>23.929236060000001</v>
      </c>
      <c r="D11" s="37">
        <v>0.58621352425281725</v>
      </c>
      <c r="E11" s="38">
        <v>1.4030953100000001</v>
      </c>
      <c r="F11" s="31">
        <v>0.78643324307692308</v>
      </c>
      <c r="G11" s="31">
        <v>0.9493893314285714</v>
      </c>
      <c r="H11" s="31">
        <v>0.9583714097142858</v>
      </c>
      <c r="I11" s="4" t="s">
        <v>0</v>
      </c>
    </row>
    <row r="12" spans="1:9" ht="46.2" customHeight="1" x14ac:dyDescent="0.4">
      <c r="A12" s="18" t="s">
        <v>2</v>
      </c>
      <c r="B12" s="12">
        <v>40.82</v>
      </c>
      <c r="C12" s="32">
        <v>23.929236060000001</v>
      </c>
      <c r="D12" s="33">
        <v>0.58621352425281725</v>
      </c>
      <c r="E12" s="32">
        <v>1.4030953100000001</v>
      </c>
      <c r="F12" s="33">
        <v>0.78643324307692308</v>
      </c>
      <c r="G12" s="33">
        <v>0.9493893314285714</v>
      </c>
      <c r="H12" s="33">
        <v>0.9583714097142858</v>
      </c>
    </row>
    <row r="13" spans="1:9" s="4" customFormat="1" ht="40.1" customHeight="1" x14ac:dyDescent="0.35">
      <c r="A13" s="15" t="s">
        <v>1</v>
      </c>
      <c r="B13" s="13">
        <v>3508.56</v>
      </c>
      <c r="C13" s="36">
        <v>3572.6848781400004</v>
      </c>
      <c r="D13" s="37">
        <v>1.0182766941822288</v>
      </c>
      <c r="E13" s="36">
        <v>163.53405641999998</v>
      </c>
      <c r="F13" s="31">
        <v>1.0843917195821065</v>
      </c>
      <c r="G13" s="31">
        <v>0.97436254367301245</v>
      </c>
      <c r="H13" s="31">
        <v>0.82289876166318288</v>
      </c>
    </row>
    <row r="14" spans="1:9" s="4" customFormat="1" ht="47.55" customHeight="1" x14ac:dyDescent="0.4">
      <c r="A14" s="19" t="s">
        <v>12</v>
      </c>
      <c r="B14" s="12">
        <v>3300.5</v>
      </c>
      <c r="C14" s="32">
        <v>3359.7595396152005</v>
      </c>
      <c r="D14" s="33">
        <v>1.0179547158355402</v>
      </c>
      <c r="E14" s="32">
        <v>153.81</v>
      </c>
      <c r="F14" s="33">
        <v>1.0841507717123811</v>
      </c>
      <c r="G14" s="33">
        <v>0.9743440923021186</v>
      </c>
      <c r="H14" s="33">
        <v>0.82300311878940358</v>
      </c>
    </row>
    <row r="15" spans="1:9" s="4" customFormat="1" ht="53" customHeight="1" x14ac:dyDescent="0.4">
      <c r="A15" s="19" t="s">
        <v>23</v>
      </c>
      <c r="B15" s="12">
        <v>208.06439999999998</v>
      </c>
      <c r="C15" s="32">
        <v>212.9253385248</v>
      </c>
      <c r="D15" s="33">
        <v>1.0233626633138586</v>
      </c>
      <c r="E15" s="32">
        <v>9.7278576665999985</v>
      </c>
      <c r="F15" s="33">
        <v>1.088207886392297</v>
      </c>
      <c r="G15" s="33">
        <v>0.97467026229202325</v>
      </c>
      <c r="H15" s="33">
        <v>0.82121808469061142</v>
      </c>
    </row>
    <row r="18" spans="2:2" x14ac:dyDescent="0.3">
      <c r="B18" s="7"/>
    </row>
  </sheetData>
  <mergeCells count="13">
    <mergeCell ref="F5:F6"/>
    <mergeCell ref="G5:G6"/>
    <mergeCell ref="H5:H6"/>
    <mergeCell ref="A1:H1"/>
    <mergeCell ref="A2:E2"/>
    <mergeCell ref="G3:H3"/>
    <mergeCell ref="A4:A6"/>
    <mergeCell ref="B4:B6"/>
    <mergeCell ref="C4:D4"/>
    <mergeCell ref="F4:H4"/>
    <mergeCell ref="C5:C6"/>
    <mergeCell ref="D5:D6"/>
    <mergeCell ref="E5:E6"/>
  </mergeCells>
  <phoneticPr fontId="2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9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8"/>
  <sheetViews>
    <sheetView zoomScale="70" zoomScaleNormal="70" zoomScaleSheetLayoutView="80" workbookViewId="0">
      <selection activeCell="C12" sqref="C12"/>
    </sheetView>
  </sheetViews>
  <sheetFormatPr defaultColWidth="9" defaultRowHeight="17" x14ac:dyDescent="0.3"/>
  <cols>
    <col min="1" max="1" width="41.625" style="1" customWidth="1"/>
    <col min="2" max="2" width="17.75" style="2" customWidth="1"/>
    <col min="3" max="3" width="22" style="2" customWidth="1"/>
    <col min="4" max="4" width="17.5" style="2" customWidth="1"/>
    <col min="5" max="5" width="0.125" style="2" hidden="1" customWidth="1"/>
    <col min="6" max="6" width="13.875" style="29" customWidth="1"/>
    <col min="7" max="8" width="13.875" style="1" customWidth="1"/>
    <col min="9" max="16384" width="9" style="1"/>
  </cols>
  <sheetData>
    <row r="1" spans="1:9" ht="52.3" customHeight="1" x14ac:dyDescent="0.4">
      <c r="A1" s="66" t="s">
        <v>38</v>
      </c>
      <c r="B1" s="67"/>
      <c r="C1" s="67"/>
      <c r="D1" s="67"/>
      <c r="E1" s="67"/>
      <c r="F1" s="67"/>
      <c r="G1" s="67"/>
      <c r="H1" s="67"/>
    </row>
    <row r="2" spans="1:9" ht="20.25" customHeight="1" x14ac:dyDescent="0.4">
      <c r="A2" s="68"/>
      <c r="B2" s="68"/>
      <c r="C2" s="68"/>
      <c r="D2" s="68"/>
      <c r="E2" s="68"/>
    </row>
    <row r="3" spans="1:9" ht="32.450000000000003" customHeight="1" thickBot="1" x14ac:dyDescent="0.35">
      <c r="C3" s="5"/>
      <c r="G3" s="69" t="s">
        <v>26</v>
      </c>
      <c r="H3" s="69"/>
    </row>
    <row r="4" spans="1:9" s="3" customFormat="1" ht="48.9" customHeight="1" x14ac:dyDescent="0.3">
      <c r="A4" s="70" t="s">
        <v>16</v>
      </c>
      <c r="B4" s="57" t="s">
        <v>13</v>
      </c>
      <c r="C4" s="58" t="s">
        <v>39</v>
      </c>
      <c r="D4" s="59"/>
      <c r="E4" s="39" t="s">
        <v>25</v>
      </c>
      <c r="F4" s="60" t="s">
        <v>8</v>
      </c>
      <c r="G4" s="60"/>
      <c r="H4" s="60"/>
    </row>
    <row r="5" spans="1:9" s="3" customFormat="1" ht="36" customHeight="1" x14ac:dyDescent="0.3">
      <c r="A5" s="70"/>
      <c r="B5" s="57"/>
      <c r="C5" s="61" t="s">
        <v>9</v>
      </c>
      <c r="D5" s="72" t="s">
        <v>10</v>
      </c>
      <c r="E5" s="74" t="s">
        <v>24</v>
      </c>
      <c r="F5" s="65" t="s">
        <v>11</v>
      </c>
      <c r="G5" s="65" t="s">
        <v>14</v>
      </c>
      <c r="H5" s="65" t="s">
        <v>15</v>
      </c>
    </row>
    <row r="6" spans="1:9" s="3" customFormat="1" ht="35.35" customHeight="1" x14ac:dyDescent="0.3">
      <c r="A6" s="71"/>
      <c r="B6" s="57"/>
      <c r="C6" s="62"/>
      <c r="D6" s="73"/>
      <c r="E6" s="75"/>
      <c r="F6" s="65"/>
      <c r="G6" s="65"/>
      <c r="H6" s="65"/>
    </row>
    <row r="7" spans="1:9" s="4" customFormat="1" ht="40.1" customHeight="1" x14ac:dyDescent="0.35">
      <c r="A7" s="15" t="s">
        <v>6</v>
      </c>
      <c r="B7" s="8">
        <v>3467.74</v>
      </c>
      <c r="C7" s="38">
        <v>3255.4300399599997</v>
      </c>
      <c r="D7" s="37">
        <v>0.93877569828187812</v>
      </c>
      <c r="E7" s="38">
        <v>162.13096110999999</v>
      </c>
      <c r="F7" s="31">
        <v>1.0066342225520848</v>
      </c>
      <c r="G7" s="31">
        <v>0.89827934462375825</v>
      </c>
      <c r="H7" s="31">
        <v>0.76756472779764717</v>
      </c>
    </row>
    <row r="8" spans="1:9" ht="40.1" customHeight="1" x14ac:dyDescent="0.4">
      <c r="A8" s="16" t="s">
        <v>7</v>
      </c>
      <c r="B8" s="10">
        <v>1607.9933333333331</v>
      </c>
      <c r="C8" s="32">
        <v>1492.0975903599999</v>
      </c>
      <c r="D8" s="33">
        <v>0.92792523415934569</v>
      </c>
      <c r="E8" s="32">
        <v>28.54946623</v>
      </c>
      <c r="F8" s="33">
        <v>1.0622094909938822</v>
      </c>
      <c r="G8" s="33">
        <v>0.84452224943053433</v>
      </c>
      <c r="H8" s="33">
        <v>0.66956894983722726</v>
      </c>
    </row>
    <row r="9" spans="1:9" ht="40.1" customHeight="1" x14ac:dyDescent="0.4">
      <c r="A9" s="17" t="s">
        <v>5</v>
      </c>
      <c r="B9" s="10">
        <v>155.64888888888891</v>
      </c>
      <c r="C9" s="32">
        <v>123.77058220000001</v>
      </c>
      <c r="D9" s="33">
        <v>0.79519091388024321</v>
      </c>
      <c r="E9" s="32">
        <v>1.4140122399999999</v>
      </c>
      <c r="F9" s="33">
        <v>0.6025087191023476</v>
      </c>
      <c r="G9" s="33">
        <v>0.76932966676004266</v>
      </c>
      <c r="H9" s="33">
        <v>0.68868230757584248</v>
      </c>
    </row>
    <row r="10" spans="1:9" ht="40.1" customHeight="1" x14ac:dyDescent="0.4">
      <c r="A10" s="17" t="s">
        <v>4</v>
      </c>
      <c r="B10" s="10">
        <v>1704.0998039215685</v>
      </c>
      <c r="C10" s="32">
        <v>1639.5618674</v>
      </c>
      <c r="D10" s="33">
        <v>0.96212784229359671</v>
      </c>
      <c r="E10" s="32">
        <v>132.16748264</v>
      </c>
      <c r="F10" s="33">
        <v>1.0097377605037028</v>
      </c>
      <c r="G10" s="33">
        <v>0.95040685378368739</v>
      </c>
      <c r="H10" s="33">
        <v>0.84793343063557369</v>
      </c>
    </row>
    <row r="11" spans="1:9" s="4" customFormat="1" ht="40.1" customHeight="1" x14ac:dyDescent="0.35">
      <c r="A11" s="15" t="s">
        <v>3</v>
      </c>
      <c r="B11" s="8">
        <v>40.82</v>
      </c>
      <c r="C11" s="38">
        <v>22.159329</v>
      </c>
      <c r="D11" s="37">
        <v>0.54285470357667809</v>
      </c>
      <c r="E11" s="38">
        <v>1.4030953100000001</v>
      </c>
      <c r="F11" s="31">
        <v>0.7335832682051282</v>
      </c>
      <c r="G11" s="31">
        <v>0.86751428514285722</v>
      </c>
      <c r="H11" s="31">
        <v>0.85268181942857135</v>
      </c>
      <c r="I11" s="4" t="s">
        <v>0</v>
      </c>
    </row>
    <row r="12" spans="1:9" ht="46.2" customHeight="1" x14ac:dyDescent="0.4">
      <c r="A12" s="18" t="s">
        <v>2</v>
      </c>
      <c r="B12" s="12">
        <v>40.82</v>
      </c>
      <c r="C12" s="32">
        <v>22.159329</v>
      </c>
      <c r="D12" s="33">
        <v>0.54285470357667809</v>
      </c>
      <c r="E12" s="32">
        <v>1.4030953100000001</v>
      </c>
      <c r="F12" s="33">
        <v>0.7335832682051282</v>
      </c>
      <c r="G12" s="33">
        <v>0.86751428514285722</v>
      </c>
      <c r="H12" s="33">
        <v>0.85268181942857135</v>
      </c>
    </row>
    <row r="13" spans="1:9" s="4" customFormat="1" ht="40.1" customHeight="1" x14ac:dyDescent="0.35">
      <c r="A13" s="15" t="s">
        <v>1</v>
      </c>
      <c r="B13" s="13">
        <v>3508.56</v>
      </c>
      <c r="C13" s="36">
        <v>3277.5893689599998</v>
      </c>
      <c r="D13" s="37">
        <v>0.93416939398499665</v>
      </c>
      <c r="E13" s="36">
        <v>163.53405641999998</v>
      </c>
      <c r="F13" s="31">
        <v>1.0031812883425637</v>
      </c>
      <c r="G13" s="31">
        <v>0.89790487338025926</v>
      </c>
      <c r="H13" s="31">
        <v>0.76860775271776238</v>
      </c>
    </row>
    <row r="14" spans="1:9" s="4" customFormat="1" ht="47.55" customHeight="1" x14ac:dyDescent="0.4">
      <c r="A14" s="19" t="s">
        <v>12</v>
      </c>
      <c r="B14" s="12">
        <v>3300.5</v>
      </c>
      <c r="C14" s="32">
        <v>3082.2635665623998</v>
      </c>
      <c r="D14" s="33">
        <v>0.93347493010828653</v>
      </c>
      <c r="E14" s="32">
        <v>153.81</v>
      </c>
      <c r="F14" s="33">
        <v>1.0029641476007638</v>
      </c>
      <c r="G14" s="33">
        <v>0.89788283309242412</v>
      </c>
      <c r="H14" s="33">
        <v>0.76867365851116887</v>
      </c>
    </row>
    <row r="15" spans="1:9" s="4" customFormat="1" ht="53" customHeight="1" x14ac:dyDescent="0.4">
      <c r="A15" s="19" t="s">
        <v>23</v>
      </c>
      <c r="B15" s="12">
        <v>208.06439999999998</v>
      </c>
      <c r="C15" s="32">
        <v>195.32580239759997</v>
      </c>
      <c r="D15" s="33">
        <v>0.94516583393218634</v>
      </c>
      <c r="E15" s="32">
        <v>9.7278576665999985</v>
      </c>
      <c r="F15" s="33">
        <v>1.0066342225520848</v>
      </c>
      <c r="G15" s="33">
        <v>0.89827934462375825</v>
      </c>
      <c r="H15" s="33">
        <v>0.76756472779764717</v>
      </c>
    </row>
    <row r="18" spans="2:2" x14ac:dyDescent="0.3">
      <c r="B18" s="7"/>
    </row>
  </sheetData>
  <mergeCells count="13">
    <mergeCell ref="F5:F6"/>
    <mergeCell ref="G5:G6"/>
    <mergeCell ref="H5:H6"/>
    <mergeCell ref="A1:H1"/>
    <mergeCell ref="A2:E2"/>
    <mergeCell ref="G3:H3"/>
    <mergeCell ref="A4:A6"/>
    <mergeCell ref="B4:B6"/>
    <mergeCell ref="C4:D4"/>
    <mergeCell ref="F4:H4"/>
    <mergeCell ref="C5:C6"/>
    <mergeCell ref="D5:D6"/>
    <mergeCell ref="E5:E6"/>
  </mergeCells>
  <phoneticPr fontId="2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9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8"/>
  <sheetViews>
    <sheetView zoomScale="70" zoomScaleNormal="70" zoomScaleSheetLayoutView="80" workbookViewId="0">
      <selection activeCell="C17" sqref="C17"/>
    </sheetView>
  </sheetViews>
  <sheetFormatPr defaultColWidth="9" defaultRowHeight="17" x14ac:dyDescent="0.3"/>
  <cols>
    <col min="1" max="1" width="41.625" style="1" customWidth="1"/>
    <col min="2" max="2" width="17.75" style="2" customWidth="1"/>
    <col min="3" max="3" width="22" style="2" customWidth="1"/>
    <col min="4" max="4" width="17.5" style="2" customWidth="1"/>
    <col min="5" max="5" width="0.125" style="2" hidden="1" customWidth="1"/>
    <col min="6" max="6" width="13.875" style="29" customWidth="1"/>
    <col min="7" max="8" width="13.875" style="1" customWidth="1"/>
    <col min="9" max="16384" width="9" style="1"/>
  </cols>
  <sheetData>
    <row r="1" spans="1:9" ht="52.3" customHeight="1" x14ac:dyDescent="0.4">
      <c r="A1" s="51" t="s">
        <v>36</v>
      </c>
      <c r="B1" s="52"/>
      <c r="C1" s="52"/>
      <c r="D1" s="52"/>
      <c r="E1" s="52"/>
      <c r="F1" s="52"/>
      <c r="G1" s="52"/>
      <c r="H1" s="52"/>
    </row>
    <row r="2" spans="1:9" ht="20.25" customHeight="1" x14ac:dyDescent="0.4">
      <c r="A2" s="53"/>
      <c r="B2" s="53"/>
      <c r="C2" s="53"/>
      <c r="D2" s="53"/>
      <c r="E2" s="53"/>
      <c r="F2" s="40"/>
      <c r="G2" s="41"/>
      <c r="H2" s="41"/>
    </row>
    <row r="3" spans="1:9" ht="32.450000000000003" customHeight="1" thickBot="1" x14ac:dyDescent="0.35">
      <c r="A3" s="41"/>
      <c r="B3" s="42"/>
      <c r="C3" s="43"/>
      <c r="D3" s="42"/>
      <c r="E3" s="42"/>
      <c r="F3" s="40"/>
      <c r="G3" s="54" t="s">
        <v>26</v>
      </c>
      <c r="H3" s="54"/>
    </row>
    <row r="4" spans="1:9" s="3" customFormat="1" ht="48.9" customHeight="1" x14ac:dyDescent="0.3">
      <c r="A4" s="55" t="s">
        <v>16</v>
      </c>
      <c r="B4" s="57" t="s">
        <v>13</v>
      </c>
      <c r="C4" s="58" t="s">
        <v>37</v>
      </c>
      <c r="D4" s="59"/>
      <c r="E4" s="39" t="s">
        <v>25</v>
      </c>
      <c r="F4" s="60" t="s">
        <v>8</v>
      </c>
      <c r="G4" s="60"/>
      <c r="H4" s="60"/>
    </row>
    <row r="5" spans="1:9" s="3" customFormat="1" ht="36" customHeight="1" x14ac:dyDescent="0.3">
      <c r="A5" s="55"/>
      <c r="B5" s="57"/>
      <c r="C5" s="61" t="s">
        <v>9</v>
      </c>
      <c r="D5" s="61" t="s">
        <v>10</v>
      </c>
      <c r="E5" s="63" t="s">
        <v>24</v>
      </c>
      <c r="F5" s="50" t="s">
        <v>11</v>
      </c>
      <c r="G5" s="50" t="s">
        <v>14</v>
      </c>
      <c r="H5" s="50" t="s">
        <v>15</v>
      </c>
    </row>
    <row r="6" spans="1:9" s="3" customFormat="1" ht="35.35" customHeight="1" x14ac:dyDescent="0.3">
      <c r="A6" s="56"/>
      <c r="B6" s="57"/>
      <c r="C6" s="62"/>
      <c r="D6" s="62"/>
      <c r="E6" s="64"/>
      <c r="F6" s="50"/>
      <c r="G6" s="50"/>
      <c r="H6" s="50"/>
    </row>
    <row r="7" spans="1:9" s="4" customFormat="1" ht="40.1" customHeight="1" x14ac:dyDescent="0.35">
      <c r="A7" s="44" t="s">
        <v>6</v>
      </c>
      <c r="B7" s="38">
        <v>3467.74</v>
      </c>
      <c r="C7" s="38">
        <v>2846.08162894</v>
      </c>
      <c r="D7" s="37">
        <v>0.82073097433486941</v>
      </c>
      <c r="E7" s="38">
        <v>162.13096110999999</v>
      </c>
      <c r="F7" s="31">
        <v>0.86000679351010179</v>
      </c>
      <c r="G7" s="31">
        <v>0.75316235717806268</v>
      </c>
      <c r="H7" s="31">
        <v>0.62906735027878113</v>
      </c>
    </row>
    <row r="8" spans="1:9" ht="40.1" customHeight="1" x14ac:dyDescent="0.4">
      <c r="A8" s="45" t="s">
        <v>7</v>
      </c>
      <c r="B8" s="32">
        <v>1607.9933333333331</v>
      </c>
      <c r="C8" s="32">
        <v>1402.2596081300001</v>
      </c>
      <c r="D8" s="33">
        <v>0.8720556105933277</v>
      </c>
      <c r="E8" s="32">
        <v>28.54946623</v>
      </c>
      <c r="F8" s="33">
        <v>0.99311582760138284</v>
      </c>
      <c r="G8" s="33">
        <v>0.7634541966920676</v>
      </c>
      <c r="H8" s="33">
        <v>0.59923726451015302</v>
      </c>
    </row>
    <row r="9" spans="1:9" ht="40.1" customHeight="1" x14ac:dyDescent="0.4">
      <c r="A9" s="46" t="s">
        <v>5</v>
      </c>
      <c r="B9" s="32">
        <v>155.64888888888891</v>
      </c>
      <c r="C9" s="32">
        <v>111.01093416000001</v>
      </c>
      <c r="D9" s="33">
        <v>0.71321379132520479</v>
      </c>
      <c r="E9" s="32">
        <v>1.4140122399999999</v>
      </c>
      <c r="F9" s="33">
        <v>0.53852029386132139</v>
      </c>
      <c r="G9" s="33">
        <v>0.68698907641884699</v>
      </c>
      <c r="H9" s="33">
        <v>0.60920175848146685</v>
      </c>
    </row>
    <row r="10" spans="1:9" ht="40.1" customHeight="1" x14ac:dyDescent="0.4">
      <c r="A10" s="46" t="s">
        <v>4</v>
      </c>
      <c r="B10" s="32">
        <v>1704.0998039215685</v>
      </c>
      <c r="C10" s="32">
        <v>1332.8110866500001</v>
      </c>
      <c r="D10" s="33">
        <v>0.78212032158143652</v>
      </c>
      <c r="E10" s="32">
        <v>132.16748264</v>
      </c>
      <c r="F10" s="33">
        <v>0.79403999223426625</v>
      </c>
      <c r="G10" s="33">
        <v>0.75351991458019951</v>
      </c>
      <c r="H10" s="33">
        <v>0.65304872708864059</v>
      </c>
    </row>
    <row r="11" spans="1:9" s="4" customFormat="1" ht="40.1" customHeight="1" x14ac:dyDescent="0.35">
      <c r="A11" s="44" t="s">
        <v>3</v>
      </c>
      <c r="B11" s="38">
        <v>40.82</v>
      </c>
      <c r="C11" s="38">
        <v>19.697084719999999</v>
      </c>
      <c r="D11" s="37">
        <v>0.4825351474767271</v>
      </c>
      <c r="E11" s="38">
        <v>1.4030953100000001</v>
      </c>
      <c r="F11" s="31">
        <v>0.6756990694871795</v>
      </c>
      <c r="G11" s="31">
        <v>0.78354321028571428</v>
      </c>
      <c r="H11" s="31">
        <v>0.71109897457142857</v>
      </c>
      <c r="I11" s="4" t="s">
        <v>0</v>
      </c>
    </row>
    <row r="12" spans="1:9" ht="46.2" customHeight="1" x14ac:dyDescent="0.4">
      <c r="A12" s="47" t="s">
        <v>2</v>
      </c>
      <c r="B12" s="32">
        <v>40.82</v>
      </c>
      <c r="C12" s="32">
        <v>19.697084719999999</v>
      </c>
      <c r="D12" s="33">
        <v>0.4825351474767271</v>
      </c>
      <c r="E12" s="32">
        <v>1.4030953100000001</v>
      </c>
      <c r="F12" s="33">
        <v>0.6756990694871795</v>
      </c>
      <c r="G12" s="33">
        <v>0.78354321028571428</v>
      </c>
      <c r="H12" s="33">
        <v>0.71109897457142857</v>
      </c>
    </row>
    <row r="13" spans="1:9" s="4" customFormat="1" ht="40.1" customHeight="1" x14ac:dyDescent="0.35">
      <c r="A13" s="44" t="s">
        <v>1</v>
      </c>
      <c r="B13" s="38">
        <v>3508.56</v>
      </c>
      <c r="C13" s="36">
        <v>2865.77871366</v>
      </c>
      <c r="D13" s="37">
        <v>0.81679626788768045</v>
      </c>
      <c r="E13" s="36">
        <v>163.53405641999998</v>
      </c>
      <c r="F13" s="31">
        <v>0.85767608403911755</v>
      </c>
      <c r="G13" s="31">
        <v>0.75353215187483036</v>
      </c>
      <c r="H13" s="31">
        <v>0.63007256587925964</v>
      </c>
    </row>
    <row r="14" spans="1:9" s="4" customFormat="1" ht="47.55" customHeight="1" x14ac:dyDescent="0.4">
      <c r="A14" s="48" t="s">
        <v>12</v>
      </c>
      <c r="B14" s="32">
        <v>3300.5</v>
      </c>
      <c r="C14" s="32">
        <v>2695.01</v>
      </c>
      <c r="D14" s="33">
        <v>0.81654597788213912</v>
      </c>
      <c r="E14" s="32">
        <v>153.81</v>
      </c>
      <c r="F14" s="33">
        <v>0.85752790090096298</v>
      </c>
      <c r="G14" s="33">
        <v>0.75355541343349242</v>
      </c>
      <c r="H14" s="33">
        <v>0.63013688433682924</v>
      </c>
    </row>
    <row r="15" spans="1:9" s="4" customFormat="1" ht="53" customHeight="1" x14ac:dyDescent="0.4">
      <c r="A15" s="48" t="s">
        <v>23</v>
      </c>
      <c r="B15" s="32">
        <v>208.06439999999998</v>
      </c>
      <c r="C15" s="32">
        <v>170.7648977364</v>
      </c>
      <c r="D15" s="33">
        <v>0.82073097433486952</v>
      </c>
      <c r="E15" s="32">
        <v>9.7278576665999985</v>
      </c>
      <c r="F15" s="33">
        <v>0.8600067935101019</v>
      </c>
      <c r="G15" s="33">
        <v>0.75316235717806268</v>
      </c>
      <c r="H15" s="33">
        <v>0.62906735027878113</v>
      </c>
    </row>
    <row r="18" spans="2:2" x14ac:dyDescent="0.3">
      <c r="B18" s="7"/>
    </row>
  </sheetData>
  <mergeCells count="13">
    <mergeCell ref="F5:F6"/>
    <mergeCell ref="G5:G6"/>
    <mergeCell ref="H5:H6"/>
    <mergeCell ref="A1:H1"/>
    <mergeCell ref="A2:E2"/>
    <mergeCell ref="G3:H3"/>
    <mergeCell ref="A4:A6"/>
    <mergeCell ref="B4:B6"/>
    <mergeCell ref="C4:D4"/>
    <mergeCell ref="F4:H4"/>
    <mergeCell ref="C5:C6"/>
    <mergeCell ref="D5:D6"/>
    <mergeCell ref="E5:E6"/>
  </mergeCells>
  <phoneticPr fontId="2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9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8"/>
  <sheetViews>
    <sheetView zoomScale="70" zoomScaleNormal="70" zoomScaleSheetLayoutView="80" workbookViewId="0">
      <selection activeCell="C18" sqref="C18"/>
    </sheetView>
  </sheetViews>
  <sheetFormatPr defaultColWidth="9" defaultRowHeight="17" x14ac:dyDescent="0.3"/>
  <cols>
    <col min="1" max="1" width="41.625" style="1" customWidth="1"/>
    <col min="2" max="2" width="17.75" style="2" customWidth="1"/>
    <col min="3" max="3" width="22" style="2" customWidth="1"/>
    <col min="4" max="4" width="17.5" style="2" customWidth="1"/>
    <col min="5" max="5" width="0.125" style="2" hidden="1" customWidth="1"/>
    <col min="6" max="6" width="13.875" style="29" customWidth="1"/>
    <col min="7" max="8" width="13.875" style="1" customWidth="1"/>
    <col min="9" max="16384" width="9" style="1"/>
  </cols>
  <sheetData>
    <row r="1" spans="1:9" ht="52.3" customHeight="1" x14ac:dyDescent="0.4">
      <c r="A1" s="51" t="s">
        <v>34</v>
      </c>
      <c r="B1" s="52"/>
      <c r="C1" s="52"/>
      <c r="D1" s="52"/>
      <c r="E1" s="52"/>
      <c r="F1" s="52"/>
      <c r="G1" s="52"/>
      <c r="H1" s="52"/>
    </row>
    <row r="2" spans="1:9" ht="20.25" customHeight="1" x14ac:dyDescent="0.4">
      <c r="A2" s="53"/>
      <c r="B2" s="53"/>
      <c r="C2" s="53"/>
      <c r="D2" s="53"/>
      <c r="E2" s="53"/>
      <c r="F2" s="40"/>
      <c r="G2" s="41"/>
      <c r="H2" s="41"/>
    </row>
    <row r="3" spans="1:9" ht="32.450000000000003" customHeight="1" thickBot="1" x14ac:dyDescent="0.35">
      <c r="A3" s="41"/>
      <c r="B3" s="42"/>
      <c r="C3" s="43"/>
      <c r="D3" s="42"/>
      <c r="E3" s="42"/>
      <c r="F3" s="40"/>
      <c r="G3" s="54" t="s">
        <v>26</v>
      </c>
      <c r="H3" s="54"/>
    </row>
    <row r="4" spans="1:9" s="3" customFormat="1" ht="48.9" customHeight="1" x14ac:dyDescent="0.3">
      <c r="A4" s="55" t="s">
        <v>16</v>
      </c>
      <c r="B4" s="57" t="s">
        <v>13</v>
      </c>
      <c r="C4" s="58" t="s">
        <v>35</v>
      </c>
      <c r="D4" s="59"/>
      <c r="E4" s="39" t="s">
        <v>25</v>
      </c>
      <c r="F4" s="60" t="s">
        <v>8</v>
      </c>
      <c r="G4" s="60"/>
      <c r="H4" s="60"/>
    </row>
    <row r="5" spans="1:9" s="3" customFormat="1" ht="36" customHeight="1" x14ac:dyDescent="0.3">
      <c r="A5" s="55"/>
      <c r="B5" s="57"/>
      <c r="C5" s="61" t="s">
        <v>9</v>
      </c>
      <c r="D5" s="61" t="s">
        <v>10</v>
      </c>
      <c r="E5" s="63" t="s">
        <v>24</v>
      </c>
      <c r="F5" s="50" t="s">
        <v>11</v>
      </c>
      <c r="G5" s="50" t="s">
        <v>14</v>
      </c>
      <c r="H5" s="50" t="s">
        <v>15</v>
      </c>
    </row>
    <row r="6" spans="1:9" s="3" customFormat="1" ht="35.35" customHeight="1" x14ac:dyDescent="0.3">
      <c r="A6" s="56"/>
      <c r="B6" s="57"/>
      <c r="C6" s="62"/>
      <c r="D6" s="62"/>
      <c r="E6" s="64"/>
      <c r="F6" s="50"/>
      <c r="G6" s="50"/>
      <c r="H6" s="50"/>
    </row>
    <row r="7" spans="1:9" s="4" customFormat="1" ht="40.1" customHeight="1" x14ac:dyDescent="0.35">
      <c r="A7" s="44" t="s">
        <v>6</v>
      </c>
      <c r="B7" s="38">
        <v>3467.74</v>
      </c>
      <c r="C7" s="38">
        <f>SUM(C8:C10)</f>
        <v>2651.5922672300003</v>
      </c>
      <c r="D7" s="37">
        <f>C7/B7</f>
        <v>0.76464563872435665</v>
      </c>
      <c r="E7" s="38">
        <v>162.13096110999999</v>
      </c>
      <c r="F7" s="31">
        <v>0.80422377599309036</v>
      </c>
      <c r="G7" s="31">
        <v>0.73458258476443961</v>
      </c>
      <c r="H7" s="31">
        <v>0.60158373783943775</v>
      </c>
    </row>
    <row r="8" spans="1:9" ht="40.1" customHeight="1" x14ac:dyDescent="0.4">
      <c r="A8" s="45" t="s">
        <v>7</v>
      </c>
      <c r="B8" s="32">
        <v>1607.9933333333331</v>
      </c>
      <c r="C8" s="32">
        <v>1288.7728872600001</v>
      </c>
      <c r="D8" s="33">
        <f t="shared" ref="D8:D15" si="0">C8/B8</f>
        <v>0.8014789990381388</v>
      </c>
      <c r="E8" s="32">
        <v>28.54946623</v>
      </c>
      <c r="F8" s="33">
        <v>0.89740185260622574</v>
      </c>
      <c r="G8" s="33">
        <v>0.71193962698855573</v>
      </c>
      <c r="H8" s="33">
        <v>0.54252110064929226</v>
      </c>
    </row>
    <row r="9" spans="1:9" ht="40.1" customHeight="1" x14ac:dyDescent="0.4">
      <c r="A9" s="46" t="s">
        <v>5</v>
      </c>
      <c r="B9" s="32">
        <v>155.64888888888891</v>
      </c>
      <c r="C9" s="32">
        <v>96.814826289999999</v>
      </c>
      <c r="D9" s="33">
        <f t="shared" si="0"/>
        <v>0.62200782145712563</v>
      </c>
      <c r="E9" s="32">
        <v>1.4140122399999999</v>
      </c>
      <c r="F9" s="33">
        <v>0.46277110741325783</v>
      </c>
      <c r="G9" s="33">
        <v>0.60577560188245838</v>
      </c>
      <c r="H9" s="33">
        <v>0.52099704390736268</v>
      </c>
    </row>
    <row r="10" spans="1:9" ht="40.1" customHeight="1" x14ac:dyDescent="0.4">
      <c r="A10" s="46" t="s">
        <v>4</v>
      </c>
      <c r="B10" s="32">
        <v>1704.0998039215685</v>
      </c>
      <c r="C10" s="32">
        <v>1266.0045536800001</v>
      </c>
      <c r="D10" s="33">
        <f t="shared" si="0"/>
        <v>0.74291690590339865</v>
      </c>
      <c r="E10" s="32">
        <v>132.16748264</v>
      </c>
      <c r="F10" s="33">
        <v>0.77126389110339144</v>
      </c>
      <c r="G10" s="33">
        <v>0.76501427621044849</v>
      </c>
      <c r="H10" s="33">
        <v>0.65387160538898681</v>
      </c>
    </row>
    <row r="11" spans="1:9" s="4" customFormat="1" ht="40.1" customHeight="1" x14ac:dyDescent="0.35">
      <c r="A11" s="44" t="s">
        <v>3</v>
      </c>
      <c r="B11" s="38">
        <v>40.82</v>
      </c>
      <c r="C11" s="38">
        <f>C12</f>
        <v>16.12365046</v>
      </c>
      <c r="D11" s="37">
        <f t="shared" si="0"/>
        <v>0.39499388682018621</v>
      </c>
      <c r="E11" s="38">
        <v>1.4030953100000001</v>
      </c>
      <c r="F11" s="31">
        <v>0.57567097999999994</v>
      </c>
      <c r="G11" s="31">
        <v>0.70060100399999992</v>
      </c>
      <c r="H11" s="31">
        <v>0.59633346571428569</v>
      </c>
      <c r="I11" s="4" t="s">
        <v>0</v>
      </c>
    </row>
    <row r="12" spans="1:9" ht="46.2" customHeight="1" x14ac:dyDescent="0.4">
      <c r="A12" s="47" t="s">
        <v>2</v>
      </c>
      <c r="B12" s="32">
        <v>40.82</v>
      </c>
      <c r="C12" s="32">
        <v>16.12365046</v>
      </c>
      <c r="D12" s="33">
        <f t="shared" si="0"/>
        <v>0.39499388682018621</v>
      </c>
      <c r="E12" s="32">
        <v>1.4030953100000001</v>
      </c>
      <c r="F12" s="33">
        <v>0.57567097999999994</v>
      </c>
      <c r="G12" s="33">
        <v>0.70060100399999992</v>
      </c>
      <c r="H12" s="33">
        <v>0.59633346571428569</v>
      </c>
    </row>
    <row r="13" spans="1:9" s="4" customFormat="1" ht="40.1" customHeight="1" x14ac:dyDescent="0.35">
      <c r="A13" s="44" t="s">
        <v>1</v>
      </c>
      <c r="B13" s="38">
        <v>3508.56</v>
      </c>
      <c r="C13" s="36">
        <f>C7+C11</f>
        <v>2667.7159176900004</v>
      </c>
      <c r="D13" s="37">
        <f t="shared" si="0"/>
        <v>0.76034496137731733</v>
      </c>
      <c r="E13" s="36">
        <v>163.53405641999998</v>
      </c>
      <c r="F13" s="31">
        <v>0.80133355438645404</v>
      </c>
      <c r="G13" s="31">
        <v>0.73416896213475413</v>
      </c>
      <c r="H13" s="31">
        <v>0.6015194009999264</v>
      </c>
    </row>
    <row r="14" spans="1:9" s="4" customFormat="1" ht="47.55" customHeight="1" x14ac:dyDescent="0.4">
      <c r="A14" s="48" t="s">
        <v>12</v>
      </c>
      <c r="B14" s="32">
        <v>3300.5</v>
      </c>
      <c r="C14" s="32">
        <f>ROUND((C13-C15),2)</f>
        <v>2508.62</v>
      </c>
      <c r="D14" s="33">
        <f t="shared" si="0"/>
        <v>0.76007271625511286</v>
      </c>
      <c r="E14" s="32">
        <v>153.81</v>
      </c>
      <c r="F14" s="33">
        <v>0.80115050287108702</v>
      </c>
      <c r="G14" s="33">
        <v>0.73414342909320784</v>
      </c>
      <c r="H14" s="33">
        <v>0.60151324555070074</v>
      </c>
    </row>
    <row r="15" spans="1:9" s="4" customFormat="1" ht="53" customHeight="1" x14ac:dyDescent="0.4">
      <c r="A15" s="48" t="s">
        <v>23</v>
      </c>
      <c r="B15" s="32">
        <v>208.06439999999998</v>
      </c>
      <c r="C15" s="32">
        <f>C7*0.06</f>
        <v>159.09553603380002</v>
      </c>
      <c r="D15" s="33">
        <f t="shared" si="0"/>
        <v>0.76464563872435665</v>
      </c>
      <c r="E15" s="32">
        <v>9.7278576665999985</v>
      </c>
      <c r="F15" s="33">
        <v>0.80422377599309036</v>
      </c>
      <c r="G15" s="33">
        <v>0.73458258476443961</v>
      </c>
      <c r="H15" s="33">
        <v>0.60158373783943775</v>
      </c>
    </row>
    <row r="18" spans="2:2" x14ac:dyDescent="0.3">
      <c r="B18" s="7"/>
    </row>
  </sheetData>
  <mergeCells count="13">
    <mergeCell ref="F5:F6"/>
    <mergeCell ref="G5:G6"/>
    <mergeCell ref="H5:H6"/>
    <mergeCell ref="A1:H1"/>
    <mergeCell ref="A2:E2"/>
    <mergeCell ref="G3:H3"/>
    <mergeCell ref="A4:A6"/>
    <mergeCell ref="B4:B6"/>
    <mergeCell ref="C4:D4"/>
    <mergeCell ref="F4:H4"/>
    <mergeCell ref="C5:C6"/>
    <mergeCell ref="D5:D6"/>
    <mergeCell ref="E5:E6"/>
  </mergeCells>
  <phoneticPr fontId="2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90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8"/>
  <sheetViews>
    <sheetView topLeftCell="A4" zoomScale="85" zoomScaleNormal="85" zoomScaleSheetLayoutView="80" workbookViewId="0">
      <selection activeCell="A18" sqref="A18"/>
    </sheetView>
  </sheetViews>
  <sheetFormatPr defaultColWidth="9" defaultRowHeight="17" x14ac:dyDescent="0.3"/>
  <cols>
    <col min="1" max="1" width="41.625" style="1" customWidth="1"/>
    <col min="2" max="2" width="17.75" style="2" customWidth="1"/>
    <col min="3" max="3" width="22" style="2" customWidth="1"/>
    <col min="4" max="4" width="17.5" style="2" customWidth="1"/>
    <col min="5" max="5" width="0.125" style="2" hidden="1" customWidth="1"/>
    <col min="6" max="6" width="13.875" style="29" customWidth="1"/>
    <col min="7" max="8" width="13.875" style="1" customWidth="1"/>
    <col min="9" max="16384" width="9" style="1"/>
  </cols>
  <sheetData>
    <row r="1" spans="1:9" ht="52.3" customHeight="1" x14ac:dyDescent="0.4">
      <c r="A1" s="66" t="s">
        <v>31</v>
      </c>
      <c r="B1" s="67"/>
      <c r="C1" s="67"/>
      <c r="D1" s="67"/>
      <c r="E1" s="67"/>
      <c r="F1" s="67"/>
      <c r="G1" s="67"/>
      <c r="H1" s="67"/>
    </row>
    <row r="2" spans="1:9" ht="20.25" customHeight="1" x14ac:dyDescent="0.4">
      <c r="A2" s="68"/>
      <c r="B2" s="68"/>
      <c r="C2" s="68"/>
      <c r="D2" s="68"/>
      <c r="E2" s="68"/>
    </row>
    <row r="3" spans="1:9" ht="32.450000000000003" customHeight="1" thickBot="1" x14ac:dyDescent="0.35">
      <c r="C3" s="5"/>
      <c r="G3" s="69" t="s">
        <v>26</v>
      </c>
      <c r="H3" s="69"/>
    </row>
    <row r="4" spans="1:9" s="3" customFormat="1" ht="48.9" customHeight="1" x14ac:dyDescent="0.3">
      <c r="A4" s="70" t="s">
        <v>16</v>
      </c>
      <c r="B4" s="57" t="s">
        <v>13</v>
      </c>
      <c r="C4" s="58" t="s">
        <v>32</v>
      </c>
      <c r="D4" s="59"/>
      <c r="E4" s="39" t="s">
        <v>25</v>
      </c>
      <c r="F4" s="60" t="s">
        <v>8</v>
      </c>
      <c r="G4" s="60"/>
      <c r="H4" s="60"/>
    </row>
    <row r="5" spans="1:9" s="3" customFormat="1" ht="36" customHeight="1" x14ac:dyDescent="0.3">
      <c r="A5" s="70"/>
      <c r="B5" s="57"/>
      <c r="C5" s="61" t="s">
        <v>9</v>
      </c>
      <c r="D5" s="72" t="s">
        <v>10</v>
      </c>
      <c r="E5" s="74" t="s">
        <v>24</v>
      </c>
      <c r="F5" s="65" t="s">
        <v>11</v>
      </c>
      <c r="G5" s="65" t="s">
        <v>14</v>
      </c>
      <c r="H5" s="65" t="s">
        <v>15</v>
      </c>
    </row>
    <row r="6" spans="1:9" s="3" customFormat="1" ht="35.35" customHeight="1" x14ac:dyDescent="0.3">
      <c r="A6" s="71"/>
      <c r="B6" s="57"/>
      <c r="C6" s="62"/>
      <c r="D6" s="73"/>
      <c r="E6" s="75"/>
      <c r="F6" s="65"/>
      <c r="G6" s="65"/>
      <c r="H6" s="65"/>
    </row>
    <row r="7" spans="1:9" s="4" customFormat="1" ht="40.1" customHeight="1" x14ac:dyDescent="0.35">
      <c r="A7" s="15" t="s">
        <v>6</v>
      </c>
      <c r="B7" s="8">
        <v>3467.74</v>
      </c>
      <c r="C7" s="38">
        <v>2368.3127290299999</v>
      </c>
      <c r="D7" s="37">
        <v>0.68295567978856553</v>
      </c>
      <c r="E7" s="38">
        <v>162.13096110999999</v>
      </c>
      <c r="F7" s="31">
        <v>0.43838105408795941</v>
      </c>
      <c r="G7" s="31">
        <v>0.43206879743421844</v>
      </c>
      <c r="H7" s="31">
        <v>0.35983616758057713</v>
      </c>
    </row>
    <row r="8" spans="1:9" ht="40.1" customHeight="1" x14ac:dyDescent="0.4">
      <c r="A8" s="16" t="s">
        <v>7</v>
      </c>
      <c r="B8" s="10">
        <v>1607.9933333333331</v>
      </c>
      <c r="C8" s="32">
        <v>1294.23656934</v>
      </c>
      <c r="D8" s="33">
        <v>0.80487682536411853</v>
      </c>
      <c r="E8" s="32">
        <v>28.54946623</v>
      </c>
      <c r="F8" s="33">
        <v>0.24378850159661411</v>
      </c>
      <c r="G8" s="33">
        <v>0.22593545688070035</v>
      </c>
      <c r="H8" s="33">
        <v>0.1748477950502707</v>
      </c>
    </row>
    <row r="9" spans="1:9" ht="40.1" customHeight="1" x14ac:dyDescent="0.4">
      <c r="A9" s="17" t="s">
        <v>5</v>
      </c>
      <c r="B9" s="10">
        <v>155.64888888888891</v>
      </c>
      <c r="C9" s="32">
        <v>82.177962559999997</v>
      </c>
      <c r="D9" s="33">
        <v>0.52797012009936883</v>
      </c>
      <c r="E9" s="32">
        <v>1.4140122399999999</v>
      </c>
      <c r="F9" s="33">
        <v>0.39553113867857725</v>
      </c>
      <c r="G9" s="33">
        <v>0.51847810762507696</v>
      </c>
      <c r="H9" s="33">
        <v>0.45692000084113721</v>
      </c>
    </row>
    <row r="10" spans="1:9" ht="40.1" customHeight="1" x14ac:dyDescent="0.4">
      <c r="A10" s="17" t="s">
        <v>4</v>
      </c>
      <c r="B10" s="10">
        <v>1704.0998039215685</v>
      </c>
      <c r="C10" s="32">
        <v>991.89819712999997</v>
      </c>
      <c r="D10" s="33">
        <v>0.58206578913241414</v>
      </c>
      <c r="E10" s="32">
        <v>132.16748264</v>
      </c>
      <c r="F10" s="33">
        <v>0.59304664947762342</v>
      </c>
      <c r="G10" s="33">
        <v>0.5658665975816527</v>
      </c>
      <c r="H10" s="33">
        <v>0.48289476742439086</v>
      </c>
    </row>
    <row r="11" spans="1:9" s="4" customFormat="1" ht="40.1" customHeight="1" x14ac:dyDescent="0.35">
      <c r="A11" s="15" t="s">
        <v>3</v>
      </c>
      <c r="B11" s="8">
        <v>40.82</v>
      </c>
      <c r="C11" s="38">
        <v>13.7830437</v>
      </c>
      <c r="D11" s="37">
        <v>0.33765418177364037</v>
      </c>
      <c r="E11" s="38">
        <v>1.4030953100000001</v>
      </c>
      <c r="F11" s="31">
        <v>0.50851947205128201</v>
      </c>
      <c r="G11" s="31">
        <v>0.57850695742857139</v>
      </c>
      <c r="H11" s="31">
        <v>0.49271513657142857</v>
      </c>
      <c r="I11" s="4" t="s">
        <v>0</v>
      </c>
    </row>
    <row r="12" spans="1:9" ht="46.2" customHeight="1" x14ac:dyDescent="0.4">
      <c r="A12" s="18" t="s">
        <v>2</v>
      </c>
      <c r="B12" s="12">
        <v>40.82</v>
      </c>
      <c r="C12" s="32">
        <v>13.7830437</v>
      </c>
      <c r="D12" s="33">
        <v>0.33765418177364037</v>
      </c>
      <c r="E12" s="32">
        <v>1.4030953100000001</v>
      </c>
      <c r="F12" s="33">
        <v>0.50851947205128201</v>
      </c>
      <c r="G12" s="33">
        <v>0.57850695742857139</v>
      </c>
      <c r="H12" s="33">
        <v>0.49271513657142857</v>
      </c>
    </row>
    <row r="13" spans="1:9" s="4" customFormat="1" ht="40.1" customHeight="1" x14ac:dyDescent="0.35">
      <c r="A13" s="15" t="s">
        <v>1</v>
      </c>
      <c r="B13" s="13">
        <v>3508.56</v>
      </c>
      <c r="C13" s="36">
        <v>2382.0957727299997</v>
      </c>
      <c r="D13" s="37">
        <v>0.67893830310155723</v>
      </c>
      <c r="E13" s="36">
        <v>163.53405641999998</v>
      </c>
      <c r="F13" s="31">
        <v>0.43926800701352769</v>
      </c>
      <c r="G13" s="31">
        <v>0.43385123766979894</v>
      </c>
      <c r="H13" s="31">
        <v>0.36146446659034176</v>
      </c>
    </row>
    <row r="14" spans="1:9" s="4" customFormat="1" ht="47.55" customHeight="1" x14ac:dyDescent="0.4">
      <c r="A14" s="19" t="s">
        <v>12</v>
      </c>
      <c r="B14" s="12">
        <v>3300.5</v>
      </c>
      <c r="C14" s="32">
        <v>2240</v>
      </c>
      <c r="D14" s="33">
        <v>0.67868504772004246</v>
      </c>
      <c r="E14" s="32">
        <v>153.81</v>
      </c>
      <c r="F14" s="33">
        <v>0.43932458794901669</v>
      </c>
      <c r="G14" s="33">
        <v>0.43396561221132485</v>
      </c>
      <c r="H14" s="33">
        <v>0.36156743358616122</v>
      </c>
    </row>
    <row r="15" spans="1:9" s="4" customFormat="1" ht="53" customHeight="1" x14ac:dyDescent="0.4">
      <c r="A15" s="19" t="s">
        <v>23</v>
      </c>
      <c r="B15" s="12">
        <v>208.06439999999998</v>
      </c>
      <c r="C15" s="32">
        <v>142.09876374179998</v>
      </c>
      <c r="D15" s="33">
        <v>0.68295567978856542</v>
      </c>
      <c r="E15" s="32">
        <v>9.7278576665999985</v>
      </c>
      <c r="F15" s="33">
        <v>0.43838105408795947</v>
      </c>
      <c r="G15" s="33">
        <v>0.43206879743421844</v>
      </c>
      <c r="H15" s="33">
        <v>0.35983616758057713</v>
      </c>
    </row>
    <row r="16" spans="1:9" ht="36.700000000000003" customHeight="1" x14ac:dyDescent="0.3">
      <c r="A16" s="76" t="s">
        <v>33</v>
      </c>
      <c r="B16" s="76"/>
      <c r="C16" s="76"/>
      <c r="D16" s="76"/>
      <c r="E16" s="76"/>
      <c r="F16" s="76"/>
      <c r="G16" s="76"/>
      <c r="H16" s="76"/>
    </row>
    <row r="18" spans="2:2" x14ac:dyDescent="0.3">
      <c r="B18" s="7"/>
    </row>
  </sheetData>
  <mergeCells count="14">
    <mergeCell ref="A16:H16"/>
    <mergeCell ref="F5:F6"/>
    <mergeCell ref="G5:G6"/>
    <mergeCell ref="H5:H6"/>
    <mergeCell ref="A1:H1"/>
    <mergeCell ref="A2:E2"/>
    <mergeCell ref="G3:H3"/>
    <mergeCell ref="A4:A6"/>
    <mergeCell ref="B4:B6"/>
    <mergeCell ref="C4:D4"/>
    <mergeCell ref="F4:H4"/>
    <mergeCell ref="C5:C6"/>
    <mergeCell ref="D5:D6"/>
    <mergeCell ref="E5:E6"/>
  </mergeCells>
  <phoneticPr fontId="2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90" orientation="landscape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8"/>
  <sheetViews>
    <sheetView zoomScale="70" zoomScaleNormal="70" zoomScaleSheetLayoutView="80" workbookViewId="0">
      <selection activeCell="H7" sqref="H7"/>
    </sheetView>
  </sheetViews>
  <sheetFormatPr defaultColWidth="9" defaultRowHeight="17" x14ac:dyDescent="0.3"/>
  <cols>
    <col min="1" max="1" width="41.625" style="1" customWidth="1"/>
    <col min="2" max="2" width="17.75" style="2" customWidth="1"/>
    <col min="3" max="3" width="22" style="2" customWidth="1"/>
    <col min="4" max="4" width="17.5" style="2" customWidth="1"/>
    <col min="5" max="5" width="0.125" style="2" hidden="1" customWidth="1"/>
    <col min="6" max="6" width="13.875" style="29" customWidth="1"/>
    <col min="7" max="8" width="13.875" style="1" customWidth="1"/>
    <col min="9" max="16384" width="9" style="1"/>
  </cols>
  <sheetData>
    <row r="1" spans="1:9" ht="52.3" customHeight="1" x14ac:dyDescent="0.4">
      <c r="A1" s="66" t="s">
        <v>29</v>
      </c>
      <c r="B1" s="67"/>
      <c r="C1" s="67"/>
      <c r="D1" s="67"/>
      <c r="E1" s="67"/>
      <c r="F1" s="67"/>
      <c r="G1" s="67"/>
      <c r="H1" s="67"/>
    </row>
    <row r="2" spans="1:9" ht="20.25" customHeight="1" x14ac:dyDescent="0.4">
      <c r="A2" s="68"/>
      <c r="B2" s="68"/>
      <c r="C2" s="68"/>
      <c r="D2" s="68"/>
      <c r="E2" s="68"/>
    </row>
    <row r="3" spans="1:9" ht="32.450000000000003" customHeight="1" thickBot="1" x14ac:dyDescent="0.35">
      <c r="C3" s="5"/>
      <c r="G3" s="69" t="s">
        <v>26</v>
      </c>
      <c r="H3" s="69"/>
    </row>
    <row r="4" spans="1:9" s="3" customFormat="1" ht="48.9" customHeight="1" x14ac:dyDescent="0.3">
      <c r="A4" s="70" t="s">
        <v>16</v>
      </c>
      <c r="B4" s="57" t="s">
        <v>13</v>
      </c>
      <c r="C4" s="58" t="s">
        <v>30</v>
      </c>
      <c r="D4" s="59"/>
      <c r="E4" s="39" t="s">
        <v>25</v>
      </c>
      <c r="F4" s="60" t="s">
        <v>8</v>
      </c>
      <c r="G4" s="60"/>
      <c r="H4" s="60"/>
    </row>
    <row r="5" spans="1:9" s="3" customFormat="1" ht="36" customHeight="1" x14ac:dyDescent="0.3">
      <c r="A5" s="70"/>
      <c r="B5" s="57"/>
      <c r="C5" s="61" t="s">
        <v>9</v>
      </c>
      <c r="D5" s="72" t="s">
        <v>10</v>
      </c>
      <c r="E5" s="74" t="s">
        <v>24</v>
      </c>
      <c r="F5" s="65" t="s">
        <v>11</v>
      </c>
      <c r="G5" s="65" t="s">
        <v>14</v>
      </c>
      <c r="H5" s="65" t="s">
        <v>15</v>
      </c>
    </row>
    <row r="6" spans="1:9" s="3" customFormat="1" ht="35.35" customHeight="1" x14ac:dyDescent="0.3">
      <c r="A6" s="71"/>
      <c r="B6" s="57"/>
      <c r="C6" s="62"/>
      <c r="D6" s="73"/>
      <c r="E6" s="75"/>
      <c r="F6" s="65"/>
      <c r="G6" s="65"/>
      <c r="H6" s="65"/>
    </row>
    <row r="7" spans="1:9" s="4" customFormat="1" ht="40.1" customHeight="1" x14ac:dyDescent="0.35">
      <c r="A7" s="15" t="s">
        <v>6</v>
      </c>
      <c r="B7" s="8">
        <v>3467.74</v>
      </c>
      <c r="C7" s="38">
        <f>SUM(C8:C10)</f>
        <v>1313.2110627100001</v>
      </c>
      <c r="D7" s="37">
        <f>C7/B7</f>
        <v>0.37869363409886558</v>
      </c>
      <c r="E7" s="38">
        <v>162.13096110999999</v>
      </c>
      <c r="F7" s="31">
        <v>0.40668508032078399</v>
      </c>
      <c r="G7" s="31">
        <v>0.37390727728959394</v>
      </c>
      <c r="H7" s="31">
        <v>0.33097260056146116</v>
      </c>
    </row>
    <row r="8" spans="1:9" ht="40.1" customHeight="1" x14ac:dyDescent="0.4">
      <c r="A8" s="16" t="s">
        <v>7</v>
      </c>
      <c r="B8" s="10">
        <v>1607.9933333333331</v>
      </c>
      <c r="C8" s="32">
        <v>234.26987689000001</v>
      </c>
      <c r="D8" s="33">
        <f t="shared" ref="D8:D15" si="0">C8/B8</f>
        <v>0.14569082597150074</v>
      </c>
      <c r="E8" s="32">
        <v>28.54946623</v>
      </c>
      <c r="F8" s="33">
        <v>0.15210404598802157</v>
      </c>
      <c r="G8" s="33">
        <v>0.13520102442527421</v>
      </c>
      <c r="H8" s="33">
        <v>0.13116663667512005</v>
      </c>
    </row>
    <row r="9" spans="1:9" ht="40.1" customHeight="1" x14ac:dyDescent="0.4">
      <c r="A9" s="17" t="s">
        <v>5</v>
      </c>
      <c r="B9" s="10">
        <v>155.64888888888891</v>
      </c>
      <c r="C9" s="32">
        <v>68.171230750000007</v>
      </c>
      <c r="D9" s="33">
        <f t="shared" si="0"/>
        <v>0.43798083774735158</v>
      </c>
      <c r="E9" s="32">
        <v>1.4140122399999999</v>
      </c>
      <c r="F9" s="33">
        <v>0.33221329266299909</v>
      </c>
      <c r="G9" s="33">
        <v>0.42510036500644288</v>
      </c>
      <c r="H9" s="33">
        <v>0.38236817949868218</v>
      </c>
    </row>
    <row r="10" spans="1:9" ht="40.1" customHeight="1" x14ac:dyDescent="0.4">
      <c r="A10" s="17" t="s">
        <v>4</v>
      </c>
      <c r="B10" s="10">
        <v>1704.0998039215685</v>
      </c>
      <c r="C10" s="32">
        <v>1010.76995507</v>
      </c>
      <c r="D10" s="33">
        <f t="shared" si="0"/>
        <v>0.59314011582183179</v>
      </c>
      <c r="E10" s="32">
        <v>132.16748264</v>
      </c>
      <c r="F10" s="33">
        <v>0.61112171025855311</v>
      </c>
      <c r="G10" s="33">
        <v>0.53440771835878742</v>
      </c>
      <c r="H10" s="33">
        <v>0.47011615149911812</v>
      </c>
    </row>
    <row r="11" spans="1:9" s="4" customFormat="1" ht="40.1" customHeight="1" x14ac:dyDescent="0.35">
      <c r="A11" s="15" t="s">
        <v>3</v>
      </c>
      <c r="B11" s="8">
        <v>40.82</v>
      </c>
      <c r="C11" s="38">
        <f>C12</f>
        <v>10.788082709999999</v>
      </c>
      <c r="D11" s="37">
        <f t="shared" si="0"/>
        <v>0.2642842408133268</v>
      </c>
      <c r="E11" s="38">
        <v>1.4030953100000001</v>
      </c>
      <c r="F11" s="31">
        <v>0.4191338882051282</v>
      </c>
      <c r="G11" s="31">
        <v>0.47189611285714284</v>
      </c>
      <c r="H11" s="31">
        <v>0.41281984599999999</v>
      </c>
      <c r="I11" s="4" t="s">
        <v>0</v>
      </c>
    </row>
    <row r="12" spans="1:9" ht="46.2" customHeight="1" x14ac:dyDescent="0.4">
      <c r="A12" s="18" t="s">
        <v>2</v>
      </c>
      <c r="B12" s="12">
        <v>40.82</v>
      </c>
      <c r="C12" s="32">
        <v>10.788082709999999</v>
      </c>
      <c r="D12" s="33">
        <f t="shared" si="0"/>
        <v>0.2642842408133268</v>
      </c>
      <c r="E12" s="32">
        <v>1.4030953100000001</v>
      </c>
      <c r="F12" s="33">
        <v>0.4191338882051282</v>
      </c>
      <c r="G12" s="33">
        <v>0.47189611285714284</v>
      </c>
      <c r="H12" s="33">
        <v>0.41281984599999999</v>
      </c>
    </row>
    <row r="13" spans="1:9" s="4" customFormat="1" ht="40.1" customHeight="1" x14ac:dyDescent="0.35">
      <c r="A13" s="15" t="s">
        <v>1</v>
      </c>
      <c r="B13" s="13">
        <v>3508.56</v>
      </c>
      <c r="C13" s="36">
        <f>C7+C11</f>
        <v>1323.9991454200001</v>
      </c>
      <c r="D13" s="37">
        <f t="shared" si="0"/>
        <v>0.37736254914266826</v>
      </c>
      <c r="E13" s="36">
        <v>163.53405641999998</v>
      </c>
      <c r="F13" s="31">
        <v>0.40684250483781015</v>
      </c>
      <c r="G13" s="31">
        <v>0.37509999401834832</v>
      </c>
      <c r="H13" s="31">
        <v>0.33197555678328966</v>
      </c>
    </row>
    <row r="14" spans="1:9" s="4" customFormat="1" ht="47.55" customHeight="1" x14ac:dyDescent="0.4">
      <c r="A14" s="19" t="s">
        <v>12</v>
      </c>
      <c r="B14" s="12">
        <v>3300.5</v>
      </c>
      <c r="C14" s="32">
        <f>ROUND((C13-C15),2)</f>
        <v>1245.21</v>
      </c>
      <c r="D14" s="33">
        <f t="shared" si="0"/>
        <v>0.37727920012119376</v>
      </c>
      <c r="E14" s="32">
        <v>153.81</v>
      </c>
      <c r="F14" s="33">
        <v>0.40685338498762641</v>
      </c>
      <c r="G14" s="33">
        <v>0.37517513668979641</v>
      </c>
      <c r="H14" s="33">
        <v>0.33203942030711514</v>
      </c>
    </row>
    <row r="15" spans="1:9" s="4" customFormat="1" ht="53" customHeight="1" x14ac:dyDescent="0.4">
      <c r="A15" s="19" t="s">
        <v>23</v>
      </c>
      <c r="B15" s="12">
        <v>208.06439999999998</v>
      </c>
      <c r="C15" s="32">
        <f>C7*0.06</f>
        <v>78.7926637626</v>
      </c>
      <c r="D15" s="33">
        <f t="shared" si="0"/>
        <v>0.37869363409886558</v>
      </c>
      <c r="E15" s="32">
        <v>9.7278576665999985</v>
      </c>
      <c r="F15" s="33">
        <v>0.40668508032078399</v>
      </c>
      <c r="G15" s="33">
        <v>0.373907277289594</v>
      </c>
      <c r="H15" s="33">
        <v>0.33097260056146122</v>
      </c>
    </row>
    <row r="18" spans="2:2" x14ac:dyDescent="0.3">
      <c r="B18" s="7"/>
    </row>
  </sheetData>
  <mergeCells count="13">
    <mergeCell ref="F5:F6"/>
    <mergeCell ref="G5:G6"/>
    <mergeCell ref="H5:H6"/>
    <mergeCell ref="A1:H1"/>
    <mergeCell ref="A2:E2"/>
    <mergeCell ref="G3:H3"/>
    <mergeCell ref="A4:A6"/>
    <mergeCell ref="B4:B6"/>
    <mergeCell ref="C4:D4"/>
    <mergeCell ref="F4:H4"/>
    <mergeCell ref="C5:C6"/>
    <mergeCell ref="D5:D6"/>
    <mergeCell ref="E5:E6"/>
  </mergeCells>
  <phoneticPr fontId="2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90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8"/>
  <sheetViews>
    <sheetView zoomScale="70" zoomScaleNormal="70" zoomScaleSheetLayoutView="80" workbookViewId="0">
      <selection activeCell="C4" sqref="C4:D4"/>
    </sheetView>
  </sheetViews>
  <sheetFormatPr defaultColWidth="9" defaultRowHeight="17" x14ac:dyDescent="0.3"/>
  <cols>
    <col min="1" max="1" width="41.625" style="1" customWidth="1"/>
    <col min="2" max="2" width="17.75" style="2" customWidth="1"/>
    <col min="3" max="3" width="22" style="2" customWidth="1"/>
    <col min="4" max="4" width="17.5" style="2" customWidth="1"/>
    <col min="5" max="5" width="0.125" style="2" hidden="1" customWidth="1"/>
    <col min="6" max="6" width="13.875" style="29" customWidth="1"/>
    <col min="7" max="8" width="13.875" style="1" customWidth="1"/>
    <col min="9" max="16384" width="9" style="1"/>
  </cols>
  <sheetData>
    <row r="1" spans="1:9" ht="52.3" customHeight="1" x14ac:dyDescent="0.4">
      <c r="A1" s="66" t="s">
        <v>27</v>
      </c>
      <c r="B1" s="67"/>
      <c r="C1" s="67"/>
      <c r="D1" s="67"/>
      <c r="E1" s="67"/>
      <c r="F1" s="67"/>
      <c r="G1" s="67"/>
      <c r="H1" s="67"/>
    </row>
    <row r="2" spans="1:9" ht="20.25" customHeight="1" x14ac:dyDescent="0.4">
      <c r="A2" s="68"/>
      <c r="B2" s="68"/>
      <c r="C2" s="68"/>
      <c r="D2" s="68"/>
      <c r="E2" s="68"/>
    </row>
    <row r="3" spans="1:9" ht="32.450000000000003" customHeight="1" thickBot="1" x14ac:dyDescent="0.35">
      <c r="C3" s="5"/>
      <c r="G3" s="69" t="s">
        <v>26</v>
      </c>
      <c r="H3" s="69"/>
    </row>
    <row r="4" spans="1:9" s="3" customFormat="1" ht="48.9" customHeight="1" x14ac:dyDescent="0.3">
      <c r="A4" s="70" t="s">
        <v>16</v>
      </c>
      <c r="B4" s="57" t="s">
        <v>13</v>
      </c>
      <c r="C4" s="58" t="s">
        <v>28</v>
      </c>
      <c r="D4" s="59"/>
      <c r="E4" s="39" t="s">
        <v>25</v>
      </c>
      <c r="F4" s="60" t="s">
        <v>8</v>
      </c>
      <c r="G4" s="60"/>
      <c r="H4" s="60"/>
    </row>
    <row r="5" spans="1:9" s="3" customFormat="1" ht="36" customHeight="1" x14ac:dyDescent="0.3">
      <c r="A5" s="70"/>
      <c r="B5" s="57"/>
      <c r="C5" s="61" t="s">
        <v>9</v>
      </c>
      <c r="D5" s="61" t="s">
        <v>10</v>
      </c>
      <c r="E5" s="63" t="s">
        <v>24</v>
      </c>
      <c r="F5" s="50" t="s">
        <v>11</v>
      </c>
      <c r="G5" s="50" t="s">
        <v>14</v>
      </c>
      <c r="H5" s="50" t="s">
        <v>15</v>
      </c>
    </row>
    <row r="6" spans="1:9" s="3" customFormat="1" ht="35.35" customHeight="1" x14ac:dyDescent="0.3">
      <c r="A6" s="71"/>
      <c r="B6" s="57"/>
      <c r="C6" s="62"/>
      <c r="D6" s="62"/>
      <c r="E6" s="64"/>
      <c r="F6" s="50"/>
      <c r="G6" s="50"/>
      <c r="H6" s="50"/>
    </row>
    <row r="7" spans="1:9" s="4" customFormat="1" ht="40.1" customHeight="1" x14ac:dyDescent="0.35">
      <c r="A7" s="15" t="s">
        <v>6</v>
      </c>
      <c r="B7" s="38">
        <v>3467.74</v>
      </c>
      <c r="C7" s="38">
        <v>857.94594878999999</v>
      </c>
      <c r="D7" s="37">
        <v>0.24740780704147372</v>
      </c>
      <c r="E7" s="38">
        <v>162.13096110999999</v>
      </c>
      <c r="F7" s="31">
        <v>0.26495083814334131</v>
      </c>
      <c r="G7" s="30">
        <v>0.26861388894404431</v>
      </c>
      <c r="H7" s="30">
        <v>0.24174547492033563</v>
      </c>
    </row>
    <row r="8" spans="1:9" ht="40.1" customHeight="1" x14ac:dyDescent="0.4">
      <c r="A8" s="16" t="s">
        <v>7</v>
      </c>
      <c r="B8" s="32">
        <v>1607.9933333333331</v>
      </c>
      <c r="C8" s="32">
        <v>155.39150291000001</v>
      </c>
      <c r="D8" s="33">
        <v>9.6636907435354233E-2</v>
      </c>
      <c r="E8" s="32">
        <v>28.54946623</v>
      </c>
      <c r="F8" s="35">
        <v>0.11389664704427757</v>
      </c>
      <c r="G8" s="34">
        <v>9.7101769085104234E-2</v>
      </c>
      <c r="H8" s="34">
        <v>9.810470222486016E-2</v>
      </c>
    </row>
    <row r="9" spans="1:9" ht="40.1" customHeight="1" x14ac:dyDescent="0.4">
      <c r="A9" s="17" t="s">
        <v>5</v>
      </c>
      <c r="B9" s="32">
        <v>155.64888888888891</v>
      </c>
      <c r="C9" s="32">
        <v>52.496844160000002</v>
      </c>
      <c r="D9" s="33">
        <v>0.33727734604951315</v>
      </c>
      <c r="E9" s="32">
        <v>1.4140122399999999</v>
      </c>
      <c r="F9" s="35">
        <v>0.26060523242006645</v>
      </c>
      <c r="G9" s="34">
        <v>0.32985208885651857</v>
      </c>
      <c r="H9" s="34">
        <v>0.31091595491504509</v>
      </c>
    </row>
    <row r="10" spans="1:9" ht="40.1" customHeight="1" x14ac:dyDescent="0.4">
      <c r="A10" s="17" t="s">
        <v>4</v>
      </c>
      <c r="B10" s="32">
        <v>1704.0998039215685</v>
      </c>
      <c r="C10" s="32">
        <v>650.05760171999998</v>
      </c>
      <c r="D10" s="33">
        <v>0.38146686022969523</v>
      </c>
      <c r="E10" s="32">
        <v>132.16748264</v>
      </c>
      <c r="F10" s="35">
        <v>0.3817280007811738</v>
      </c>
      <c r="G10" s="34">
        <v>0.38115222126539355</v>
      </c>
      <c r="H10" s="34">
        <v>0.3380224980599647</v>
      </c>
    </row>
    <row r="11" spans="1:9" s="4" customFormat="1" ht="40.1" customHeight="1" x14ac:dyDescent="0.35">
      <c r="A11" s="15" t="s">
        <v>3</v>
      </c>
      <c r="B11" s="38">
        <v>40.82</v>
      </c>
      <c r="C11" s="38">
        <v>8.3752716100000004</v>
      </c>
      <c r="D11" s="37">
        <v>0.20517568863302305</v>
      </c>
      <c r="E11" s="38">
        <v>1.4030953100000001</v>
      </c>
      <c r="F11" s="31">
        <v>0.33696144538461542</v>
      </c>
      <c r="G11" s="30">
        <v>0.36252365371428569</v>
      </c>
      <c r="H11" s="30">
        <v>0.33749523771428575</v>
      </c>
      <c r="I11" s="4" t="s">
        <v>0</v>
      </c>
    </row>
    <row r="12" spans="1:9" ht="46.2" customHeight="1" x14ac:dyDescent="0.4">
      <c r="A12" s="18" t="s">
        <v>2</v>
      </c>
      <c r="B12" s="32">
        <v>40.82</v>
      </c>
      <c r="C12" s="32">
        <v>8.3752716100000004</v>
      </c>
      <c r="D12" s="33">
        <v>0.20517568863302305</v>
      </c>
      <c r="E12" s="32">
        <v>1.4030953100000001</v>
      </c>
      <c r="F12" s="35">
        <v>0.33696144538461542</v>
      </c>
      <c r="G12" s="34">
        <v>0.36252365371428569</v>
      </c>
      <c r="H12" s="34">
        <v>0.33749523771428575</v>
      </c>
    </row>
    <row r="13" spans="1:9" s="4" customFormat="1" ht="40.1" customHeight="1" x14ac:dyDescent="0.35">
      <c r="A13" s="15" t="s">
        <v>1</v>
      </c>
      <c r="B13" s="38">
        <v>3508.56</v>
      </c>
      <c r="C13" s="36">
        <v>866.32122040000002</v>
      </c>
      <c r="D13" s="37">
        <v>0.24691646156827873</v>
      </c>
      <c r="E13" s="36">
        <v>163.53405641999998</v>
      </c>
      <c r="F13" s="31">
        <v>0.26586146630718149</v>
      </c>
      <c r="G13" s="30">
        <v>0.26975695536366356</v>
      </c>
      <c r="H13" s="30">
        <v>0.24291879260278482</v>
      </c>
    </row>
    <row r="14" spans="1:9" s="4" customFormat="1" ht="47.55" customHeight="1" x14ac:dyDescent="0.4">
      <c r="A14" s="19" t="s">
        <v>12</v>
      </c>
      <c r="B14" s="32">
        <v>3300.5</v>
      </c>
      <c r="C14" s="32">
        <v>814.84</v>
      </c>
      <c r="D14" s="33">
        <v>0.24688380548401759</v>
      </c>
      <c r="E14" s="32">
        <v>153.81</v>
      </c>
      <c r="F14" s="35">
        <v>0.26591850662107852</v>
      </c>
      <c r="G14" s="34">
        <v>0.26983064882829394</v>
      </c>
      <c r="H14" s="34">
        <v>0.24299388895918775</v>
      </c>
    </row>
    <row r="15" spans="1:9" s="4" customFormat="1" ht="53" customHeight="1" x14ac:dyDescent="0.4">
      <c r="A15" s="19" t="s">
        <v>23</v>
      </c>
      <c r="B15" s="32">
        <v>208.06439999999998</v>
      </c>
      <c r="C15" s="32">
        <v>51.476756927399997</v>
      </c>
      <c r="D15" s="33">
        <v>0.24740780704147372</v>
      </c>
      <c r="E15" s="32">
        <v>9.7278576665999985</v>
      </c>
      <c r="F15" s="31">
        <v>0.26495083814334131</v>
      </c>
      <c r="G15" s="30">
        <v>0.26861388894404431</v>
      </c>
      <c r="H15" s="30">
        <v>0.24174547492033566</v>
      </c>
    </row>
    <row r="18" spans="2:6" s="2" customFormat="1" x14ac:dyDescent="0.3">
      <c r="B18" s="7"/>
      <c r="F18" s="29"/>
    </row>
  </sheetData>
  <mergeCells count="13">
    <mergeCell ref="H5:H6"/>
    <mergeCell ref="A1:H1"/>
    <mergeCell ref="A2:E2"/>
    <mergeCell ref="G3:H3"/>
    <mergeCell ref="A4:A6"/>
    <mergeCell ref="B4:B6"/>
    <mergeCell ref="C4:D4"/>
    <mergeCell ref="F4:H4"/>
    <mergeCell ref="C5:C6"/>
    <mergeCell ref="D5:D6"/>
    <mergeCell ref="E5:E6"/>
    <mergeCell ref="F5:F6"/>
    <mergeCell ref="G5:G6"/>
  </mergeCells>
  <phoneticPr fontId="2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90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8"/>
  <sheetViews>
    <sheetView zoomScale="70" zoomScaleNormal="70" zoomScaleSheetLayoutView="80" workbookViewId="0">
      <selection activeCell="C9" sqref="C9"/>
    </sheetView>
  </sheetViews>
  <sheetFormatPr defaultColWidth="9" defaultRowHeight="17" x14ac:dyDescent="0.3"/>
  <cols>
    <col min="1" max="1" width="41.625" style="1" customWidth="1"/>
    <col min="2" max="2" width="17.75" style="2" customWidth="1"/>
    <col min="3" max="4" width="22" style="2" customWidth="1"/>
    <col min="5" max="7" width="15.875" style="2" customWidth="1"/>
    <col min="8" max="16384" width="9" style="1"/>
  </cols>
  <sheetData>
    <row r="1" spans="1:8" ht="52.3" customHeight="1" x14ac:dyDescent="0.4">
      <c r="A1" s="66" t="s">
        <v>21</v>
      </c>
      <c r="B1" s="67"/>
      <c r="C1" s="67"/>
      <c r="D1" s="67"/>
      <c r="E1" s="67"/>
      <c r="F1" s="67"/>
      <c r="G1" s="67"/>
    </row>
    <row r="2" spans="1:8" ht="20.25" customHeight="1" x14ac:dyDescent="0.4">
      <c r="A2" s="68"/>
      <c r="B2" s="68"/>
      <c r="C2" s="68"/>
      <c r="D2" s="68"/>
      <c r="E2" s="20"/>
      <c r="F2" s="20"/>
      <c r="G2" s="20"/>
    </row>
    <row r="3" spans="1:8" ht="32.450000000000003" customHeight="1" x14ac:dyDescent="0.3">
      <c r="C3" s="5"/>
      <c r="F3" s="77" t="s">
        <v>17</v>
      </c>
      <c r="G3" s="77"/>
    </row>
    <row r="4" spans="1:8" s="3" customFormat="1" ht="48.9" customHeight="1" x14ac:dyDescent="0.3">
      <c r="A4" s="70" t="s">
        <v>16</v>
      </c>
      <c r="B4" s="57" t="s">
        <v>13</v>
      </c>
      <c r="C4" s="58" t="s">
        <v>22</v>
      </c>
      <c r="D4" s="59"/>
      <c r="E4" s="60" t="s">
        <v>8</v>
      </c>
      <c r="F4" s="60"/>
      <c r="G4" s="60"/>
    </row>
    <row r="5" spans="1:8" s="3" customFormat="1" ht="36" customHeight="1" x14ac:dyDescent="0.3">
      <c r="A5" s="70"/>
      <c r="B5" s="57"/>
      <c r="C5" s="61" t="s">
        <v>9</v>
      </c>
      <c r="D5" s="72" t="s">
        <v>10</v>
      </c>
      <c r="E5" s="65" t="s">
        <v>11</v>
      </c>
      <c r="F5" s="65" t="s">
        <v>14</v>
      </c>
      <c r="G5" s="65" t="s">
        <v>15</v>
      </c>
    </row>
    <row r="6" spans="1:8" s="3" customFormat="1" ht="35.35" customHeight="1" x14ac:dyDescent="0.3">
      <c r="A6" s="71"/>
      <c r="B6" s="57"/>
      <c r="C6" s="62"/>
      <c r="D6" s="73"/>
      <c r="E6" s="65"/>
      <c r="F6" s="65"/>
      <c r="G6" s="65"/>
    </row>
    <row r="7" spans="1:8" s="4" customFormat="1" ht="40.1" customHeight="1" x14ac:dyDescent="0.4">
      <c r="A7" s="15" t="s">
        <v>6</v>
      </c>
      <c r="B7" s="8">
        <v>3467.74</v>
      </c>
      <c r="C7" s="21">
        <v>823.33060759</v>
      </c>
      <c r="D7" s="24">
        <v>0.23742570307750871</v>
      </c>
      <c r="E7" s="27">
        <v>0.25352190786327927</v>
      </c>
      <c r="F7" s="28">
        <v>0.25929612656048667</v>
      </c>
      <c r="G7" s="28">
        <v>0.2321577427167775</v>
      </c>
    </row>
    <row r="8" spans="1:8" ht="40.1" customHeight="1" x14ac:dyDescent="0.4">
      <c r="A8" s="16" t="s">
        <v>7</v>
      </c>
      <c r="B8" s="10">
        <v>1607.9933333333331</v>
      </c>
      <c r="C8" s="22">
        <v>127.26282172000001</v>
      </c>
      <c r="D8" s="25">
        <v>7.9143873971285139E-2</v>
      </c>
      <c r="E8" s="26">
        <v>9.5446722543548676E-2</v>
      </c>
      <c r="F8" s="26">
        <v>8.8122956235763356E-2</v>
      </c>
      <c r="G8" s="26">
        <v>8.0356023831363879E-2</v>
      </c>
    </row>
    <row r="9" spans="1:8" ht="40.1" customHeight="1" x14ac:dyDescent="0.4">
      <c r="A9" s="17" t="s">
        <v>5</v>
      </c>
      <c r="B9" s="10">
        <v>155.64888888888891</v>
      </c>
      <c r="C9" s="22">
        <v>38.450259359999997</v>
      </c>
      <c r="D9" s="25">
        <v>0.2470320195311384</v>
      </c>
      <c r="E9" s="26">
        <v>0.19186500332262105</v>
      </c>
      <c r="F9" s="26">
        <v>0.24053392195641213</v>
      </c>
      <c r="G9" s="26">
        <v>0.23072194426064035</v>
      </c>
    </row>
    <row r="10" spans="1:8" ht="40.1" customHeight="1" x14ac:dyDescent="0.4">
      <c r="A10" s="17" t="s">
        <v>4</v>
      </c>
      <c r="B10" s="10">
        <v>1704.0998039215685</v>
      </c>
      <c r="C10" s="22">
        <v>657.61752650999995</v>
      </c>
      <c r="D10" s="25">
        <v>0.38590317597399765</v>
      </c>
      <c r="E10" s="26">
        <v>0.38221174852854822</v>
      </c>
      <c r="F10" s="26">
        <v>0.38070008972871677</v>
      </c>
      <c r="G10" s="26">
        <v>0.34258724255666595</v>
      </c>
    </row>
    <row r="11" spans="1:8" s="4" customFormat="1" ht="40.1" customHeight="1" x14ac:dyDescent="0.4">
      <c r="A11" s="15" t="s">
        <v>3</v>
      </c>
      <c r="B11" s="8">
        <v>40.82</v>
      </c>
      <c r="C11" s="21">
        <v>6.0441982400000001</v>
      </c>
      <c r="D11" s="24">
        <v>0.14806953062224401</v>
      </c>
      <c r="E11" s="27">
        <v>0.24545468871794873</v>
      </c>
      <c r="F11" s="28">
        <v>0.26463145028571428</v>
      </c>
      <c r="G11" s="28">
        <v>0.24503005085714286</v>
      </c>
      <c r="H11" s="4" t="s">
        <v>0</v>
      </c>
    </row>
    <row r="12" spans="1:8" ht="46.2" customHeight="1" x14ac:dyDescent="0.4">
      <c r="A12" s="18" t="s">
        <v>2</v>
      </c>
      <c r="B12" s="12">
        <v>40.82</v>
      </c>
      <c r="C12" s="22">
        <v>6.0441982400000001</v>
      </c>
      <c r="D12" s="25">
        <v>0.14806953062224401</v>
      </c>
      <c r="E12" s="26">
        <v>0.24545468871794873</v>
      </c>
      <c r="F12" s="26">
        <v>0.26463145028571428</v>
      </c>
      <c r="G12" s="26">
        <v>0.24503005085714286</v>
      </c>
    </row>
    <row r="13" spans="1:8" s="4" customFormat="1" ht="40.1" customHeight="1" x14ac:dyDescent="0.4">
      <c r="A13" s="15" t="s">
        <v>1</v>
      </c>
      <c r="B13" s="13">
        <v>3508.56</v>
      </c>
      <c r="C13" s="23">
        <v>829.37480583000001</v>
      </c>
      <c r="D13" s="24">
        <v>0.23638609738183186</v>
      </c>
      <c r="E13" s="27">
        <v>0.25341989182371172</v>
      </c>
      <c r="F13" s="28">
        <v>0.25936106793695618</v>
      </c>
      <c r="G13" s="28">
        <v>0.23231547999271757</v>
      </c>
    </row>
    <row r="14" spans="1:8" s="4" customFormat="1" ht="47.55" customHeight="1" x14ac:dyDescent="0.4">
      <c r="A14" s="19" t="s">
        <v>12</v>
      </c>
      <c r="B14" s="12">
        <v>3300.5</v>
      </c>
      <c r="C14" s="22">
        <v>779.97</v>
      </c>
      <c r="D14" s="25">
        <v>0.2363187395849114</v>
      </c>
      <c r="E14" s="26">
        <v>0.25341393976576337</v>
      </c>
      <c r="F14" s="26">
        <v>0.25936496083222738</v>
      </c>
      <c r="G14" s="26">
        <v>0.23232375862505303</v>
      </c>
    </row>
    <row r="15" spans="1:8" s="4" customFormat="1" ht="53" customHeight="1" x14ac:dyDescent="0.4">
      <c r="A15" s="19" t="s">
        <v>20</v>
      </c>
      <c r="B15" s="12">
        <v>208.06439999999998</v>
      </c>
      <c r="C15" s="22">
        <v>49.399836455399999</v>
      </c>
      <c r="D15" s="25">
        <v>0.23742570307750871</v>
      </c>
      <c r="E15" s="26">
        <v>0.25352190786327933</v>
      </c>
      <c r="F15" s="26">
        <v>0.25929612656048673</v>
      </c>
      <c r="G15" s="26">
        <v>0.23215774271677753</v>
      </c>
    </row>
    <row r="18" spans="2:2" x14ac:dyDescent="0.3">
      <c r="B18" s="7"/>
    </row>
  </sheetData>
  <mergeCells count="12">
    <mergeCell ref="F5:F6"/>
    <mergeCell ref="G5:G6"/>
    <mergeCell ref="A1:G1"/>
    <mergeCell ref="A2:D2"/>
    <mergeCell ref="F3:G3"/>
    <mergeCell ref="A4:A6"/>
    <mergeCell ref="B4:B6"/>
    <mergeCell ref="C4:D4"/>
    <mergeCell ref="E4:G4"/>
    <mergeCell ref="C5:C6"/>
    <mergeCell ref="D5:D6"/>
    <mergeCell ref="E5:E6"/>
  </mergeCells>
  <phoneticPr fontId="2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90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8"/>
  <sheetViews>
    <sheetView zoomScale="70" zoomScaleNormal="70" zoomScaleSheetLayoutView="80" workbookViewId="0">
      <selection activeCell="G9" sqref="G9"/>
    </sheetView>
  </sheetViews>
  <sheetFormatPr defaultColWidth="9" defaultRowHeight="17" x14ac:dyDescent="0.3"/>
  <cols>
    <col min="1" max="1" width="41.625" style="1" customWidth="1"/>
    <col min="2" max="2" width="17.75" style="2" customWidth="1"/>
    <col min="3" max="4" width="22" style="2" customWidth="1"/>
    <col min="5" max="7" width="15.875" style="2" customWidth="1"/>
    <col min="8" max="16384" width="9" style="1"/>
  </cols>
  <sheetData>
    <row r="1" spans="1:8" ht="52.3" customHeight="1" x14ac:dyDescent="0.4">
      <c r="A1" s="66" t="s">
        <v>18</v>
      </c>
      <c r="B1" s="67"/>
      <c r="C1" s="67"/>
      <c r="D1" s="67"/>
      <c r="E1" s="67"/>
      <c r="F1" s="67"/>
      <c r="G1" s="67"/>
    </row>
    <row r="2" spans="1:8" ht="20.25" customHeight="1" x14ac:dyDescent="0.4">
      <c r="A2" s="68"/>
      <c r="B2" s="68"/>
      <c r="C2" s="68"/>
      <c r="D2" s="68"/>
      <c r="E2" s="6"/>
      <c r="F2" s="6"/>
      <c r="G2" s="6"/>
    </row>
    <row r="3" spans="1:8" ht="32.450000000000003" customHeight="1" x14ac:dyDescent="0.3">
      <c r="C3" s="5"/>
      <c r="F3" s="77" t="s">
        <v>17</v>
      </c>
      <c r="G3" s="77"/>
    </row>
    <row r="4" spans="1:8" s="3" customFormat="1" ht="48.9" customHeight="1" x14ac:dyDescent="0.3">
      <c r="A4" s="70" t="s">
        <v>16</v>
      </c>
      <c r="B4" s="57" t="s">
        <v>13</v>
      </c>
      <c r="C4" s="58" t="s">
        <v>19</v>
      </c>
      <c r="D4" s="59"/>
      <c r="E4" s="60" t="s">
        <v>8</v>
      </c>
      <c r="F4" s="60"/>
      <c r="G4" s="60"/>
    </row>
    <row r="5" spans="1:8" s="3" customFormat="1" ht="36" customHeight="1" x14ac:dyDescent="0.3">
      <c r="A5" s="70"/>
      <c r="B5" s="57"/>
      <c r="C5" s="61" t="s">
        <v>9</v>
      </c>
      <c r="D5" s="72" t="s">
        <v>10</v>
      </c>
      <c r="E5" s="65" t="s">
        <v>11</v>
      </c>
      <c r="F5" s="65" t="s">
        <v>14</v>
      </c>
      <c r="G5" s="65" t="s">
        <v>15</v>
      </c>
    </row>
    <row r="6" spans="1:8" s="3" customFormat="1" ht="35.35" customHeight="1" x14ac:dyDescent="0.3">
      <c r="A6" s="71"/>
      <c r="B6" s="57"/>
      <c r="C6" s="62"/>
      <c r="D6" s="73"/>
      <c r="E6" s="65"/>
      <c r="F6" s="65"/>
      <c r="G6" s="65"/>
    </row>
    <row r="7" spans="1:8" s="4" customFormat="1" ht="40.1" customHeight="1" x14ac:dyDescent="0.35">
      <c r="A7" s="15" t="s">
        <v>6</v>
      </c>
      <c r="B7" s="8">
        <v>3467.74</v>
      </c>
      <c r="C7" s="8">
        <f>SUM(C8:C10)</f>
        <v>390.3750996</v>
      </c>
      <c r="D7" s="9">
        <f>C7/B7</f>
        <v>0.1125733473674497</v>
      </c>
      <c r="E7" s="9">
        <v>0.12206421412198198</v>
      </c>
      <c r="F7" s="9">
        <v>0.12504176391499966</v>
      </c>
      <c r="G7" s="9">
        <v>0.11413742361256339</v>
      </c>
    </row>
    <row r="8" spans="1:8" ht="40.1" customHeight="1" x14ac:dyDescent="0.4">
      <c r="A8" s="16" t="s">
        <v>7</v>
      </c>
      <c r="B8" s="10">
        <v>1607.9933333333331</v>
      </c>
      <c r="C8" s="10">
        <f>[1]數據11202!D17</f>
        <v>82.467956619999995</v>
      </c>
      <c r="D8" s="11">
        <f t="shared" ref="D8:D15" si="0">C8/B8</f>
        <v>5.1286255303711878E-2</v>
      </c>
      <c r="E8" s="11">
        <v>6.8928421077627477E-2</v>
      </c>
      <c r="F8" s="11">
        <v>5.357446423572676E-2</v>
      </c>
      <c r="G8" s="11">
        <v>5.5055659580208277E-2</v>
      </c>
    </row>
    <row r="9" spans="1:8" ht="40.1" customHeight="1" x14ac:dyDescent="0.4">
      <c r="A9" s="17" t="s">
        <v>5</v>
      </c>
      <c r="B9" s="10">
        <v>155.64888888888891</v>
      </c>
      <c r="C9" s="10">
        <f>[1]數據11202!D18</f>
        <v>23.553510150000001</v>
      </c>
      <c r="D9" s="11">
        <f t="shared" si="0"/>
        <v>0.15132462761628737</v>
      </c>
      <c r="E9" s="11">
        <v>0.12634566670297945</v>
      </c>
      <c r="F9" s="11">
        <v>0.16060095786878817</v>
      </c>
      <c r="G9" s="11">
        <v>0.15785667380698704</v>
      </c>
    </row>
    <row r="10" spans="1:8" ht="40.1" customHeight="1" x14ac:dyDescent="0.4">
      <c r="A10" s="17" t="s">
        <v>4</v>
      </c>
      <c r="B10" s="10">
        <v>1704.0998039215685</v>
      </c>
      <c r="C10" s="10">
        <f>[1]數據11202!D19</f>
        <v>284.35363282999998</v>
      </c>
      <c r="D10" s="11">
        <f t="shared" si="0"/>
        <v>0.16686442435802745</v>
      </c>
      <c r="E10" s="11">
        <v>0.1624826875558826</v>
      </c>
      <c r="F10" s="11">
        <v>0.17079282123734735</v>
      </c>
      <c r="G10" s="11">
        <v>0.15195915336730026</v>
      </c>
    </row>
    <row r="11" spans="1:8" s="4" customFormat="1" ht="40.1" customHeight="1" x14ac:dyDescent="0.35">
      <c r="A11" s="15" t="s">
        <v>3</v>
      </c>
      <c r="B11" s="8">
        <v>40.82</v>
      </c>
      <c r="C11" s="8">
        <f>C12</f>
        <v>3.4989931599999999</v>
      </c>
      <c r="D11" s="9">
        <f t="shared" si="0"/>
        <v>8.5717617834394896E-2</v>
      </c>
      <c r="E11" s="9">
        <v>0.14366541461538462</v>
      </c>
      <c r="F11" s="9">
        <v>0.16249907342857142</v>
      </c>
      <c r="G11" s="9">
        <v>0.16193927942857142</v>
      </c>
      <c r="H11" s="4" t="s">
        <v>0</v>
      </c>
    </row>
    <row r="12" spans="1:8" ht="46.2" customHeight="1" x14ac:dyDescent="0.4">
      <c r="A12" s="18" t="s">
        <v>2</v>
      </c>
      <c r="B12" s="12">
        <v>40.82</v>
      </c>
      <c r="C12" s="10">
        <f>[1]數據11202!D20</f>
        <v>3.4989931599999999</v>
      </c>
      <c r="D12" s="11">
        <f t="shared" si="0"/>
        <v>8.5717617834394896E-2</v>
      </c>
      <c r="E12" s="11">
        <v>0.14366541461538462</v>
      </c>
      <c r="F12" s="11">
        <v>0.16249907342857142</v>
      </c>
      <c r="G12" s="11">
        <v>0.16193927942857142</v>
      </c>
    </row>
    <row r="13" spans="1:8" s="4" customFormat="1" ht="40.1" customHeight="1" x14ac:dyDescent="0.35">
      <c r="A13" s="15" t="s">
        <v>1</v>
      </c>
      <c r="B13" s="13">
        <v>3508.56</v>
      </c>
      <c r="C13" s="14">
        <f>C7+C11</f>
        <v>393.87409276</v>
      </c>
      <c r="D13" s="9">
        <f t="shared" si="0"/>
        <v>0.11226089699477848</v>
      </c>
      <c r="E13" s="9">
        <v>0.12233737751131633</v>
      </c>
      <c r="F13" s="9">
        <v>0.12549769299520772</v>
      </c>
      <c r="G13" s="9">
        <v>0.11472318759825081</v>
      </c>
    </row>
    <row r="14" spans="1:8" s="4" customFormat="1" ht="47.55" customHeight="1" x14ac:dyDescent="0.4">
      <c r="A14" s="19" t="s">
        <v>12</v>
      </c>
      <c r="B14" s="12">
        <v>3300.5</v>
      </c>
      <c r="C14" s="10">
        <f>ROUND((C13-C15),2)</f>
        <v>370.45</v>
      </c>
      <c r="D14" s="11">
        <f t="shared" si="0"/>
        <v>0.11224056961066504</v>
      </c>
      <c r="E14" s="11">
        <v>0.12235380892966698</v>
      </c>
      <c r="F14" s="11">
        <v>0.12552541006938925</v>
      </c>
      <c r="G14" s="11">
        <v>0.114758796251498</v>
      </c>
    </row>
    <row r="15" spans="1:8" s="4" customFormat="1" ht="53" customHeight="1" x14ac:dyDescent="0.4">
      <c r="A15" s="19" t="s">
        <v>20</v>
      </c>
      <c r="B15" s="12">
        <v>208.06439999999998</v>
      </c>
      <c r="C15" s="10">
        <f>C7*0.06</f>
        <v>23.422505976</v>
      </c>
      <c r="D15" s="11">
        <f t="shared" si="0"/>
        <v>0.1125733473674497</v>
      </c>
      <c r="E15" s="11">
        <v>0.122064214121982</v>
      </c>
      <c r="F15" s="11">
        <v>0.12504176391499969</v>
      </c>
      <c r="G15" s="11">
        <v>0.1141374236125634</v>
      </c>
    </row>
    <row r="18" spans="2:2" x14ac:dyDescent="0.3">
      <c r="B18" s="7"/>
    </row>
  </sheetData>
  <mergeCells count="12">
    <mergeCell ref="F3:G3"/>
    <mergeCell ref="E4:G4"/>
    <mergeCell ref="F5:F6"/>
    <mergeCell ref="G5:G6"/>
    <mergeCell ref="A1:G1"/>
    <mergeCell ref="A2:D2"/>
    <mergeCell ref="A4:A6"/>
    <mergeCell ref="B4:B6"/>
    <mergeCell ref="C4:D4"/>
    <mergeCell ref="C5:C6"/>
    <mergeCell ref="D5:D6"/>
    <mergeCell ref="E5:E6"/>
  </mergeCells>
  <phoneticPr fontId="2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9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10</vt:i4>
      </vt:variant>
      <vt:variant>
        <vt:lpstr>已命名的範圍</vt:lpstr>
      </vt:variant>
      <vt:variant>
        <vt:i4>10</vt:i4>
      </vt:variant>
    </vt:vector>
  </HeadingPairs>
  <TitlesOfParts>
    <vt:vector size="20" baseType="lpstr">
      <vt:lpstr>11211-英</vt:lpstr>
      <vt:lpstr>11210-英 </vt:lpstr>
      <vt:lpstr>11209-英 </vt:lpstr>
      <vt:lpstr>11208-英</vt:lpstr>
      <vt:lpstr>11207-英</vt:lpstr>
      <vt:lpstr>11206-英</vt:lpstr>
      <vt:lpstr>11205-英 </vt:lpstr>
      <vt:lpstr>11204-英</vt:lpstr>
      <vt:lpstr>11203-英</vt:lpstr>
      <vt:lpstr>11202-英</vt:lpstr>
      <vt:lpstr>'11202-英'!Print_Area</vt:lpstr>
      <vt:lpstr>'11203-英'!Print_Area</vt:lpstr>
      <vt:lpstr>'11204-英'!Print_Area</vt:lpstr>
      <vt:lpstr>'11205-英 '!Print_Area</vt:lpstr>
      <vt:lpstr>'11206-英'!Print_Area</vt:lpstr>
      <vt:lpstr>'11207-英'!Print_Area</vt:lpstr>
      <vt:lpstr>'11208-英'!Print_Area</vt:lpstr>
      <vt:lpstr>'11209-英 '!Print_Area</vt:lpstr>
      <vt:lpstr>'11210-英 '!Print_Area</vt:lpstr>
      <vt:lpstr>'11211-英'!Print_Area</vt:lpstr>
    </vt:vector>
  </TitlesOfParts>
  <Company>NTA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黃心怡</dc:creator>
  <cp:lastModifiedBy>陳彥甄</cp:lastModifiedBy>
  <cp:lastPrinted>2023-03-13T01:08:27Z</cp:lastPrinted>
  <dcterms:created xsi:type="dcterms:W3CDTF">2013-12-18T01:44:50Z</dcterms:created>
  <dcterms:modified xsi:type="dcterms:W3CDTF">2023-12-04T07:54:23Z</dcterms:modified>
</cp:coreProperties>
</file>