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網頁更新\1110513-更業務統計兩項跟QA\2\"/>
    </mc:Choice>
  </mc:AlternateContent>
  <bookViews>
    <workbookView xWindow="410" yWindow="110" windowWidth="16890" windowHeight="7170"/>
  </bookViews>
  <sheets>
    <sheet name="103年度至108年度中央政府總預算歲入審決數" sheetId="2" r:id="rId1"/>
  </sheets>
  <definedNames>
    <definedName name="\a">#N/A</definedName>
    <definedName name="\b">#N/A</definedName>
    <definedName name="A_\BP7082.BB">#REF!</definedName>
    <definedName name="A_\BR7082.AA">#N/A</definedName>
    <definedName name="A_\MP\BA8081.JJ">#REF!</definedName>
    <definedName name="A_BP7082.AA">#REF!</definedName>
    <definedName name="A_BR8203.JJ">#REF!</definedName>
    <definedName name="A_BR8203.JK">#REF!</definedName>
    <definedName name="a_br84.w.ah">#REF!</definedName>
    <definedName name="a_br84.w.au">#REF!</definedName>
    <definedName name="a_br84.w.ii">#REF!</definedName>
    <definedName name="a_br85.w.ah">#REF!</definedName>
    <definedName name="a_br85.w.au">#REF!</definedName>
    <definedName name="a_br85.w.ii">#REF!</definedName>
    <definedName name="a_br86.w.ah">#REF!</definedName>
    <definedName name="a_br86.w.au">#REF!</definedName>
    <definedName name="a_lr82.w.as">#REF!</definedName>
    <definedName name="a_lr82.w.vw">#REF!</definedName>
    <definedName name="a_lr83.w.as">#REF!</definedName>
    <definedName name="a_lr83.w.tt">#REF!</definedName>
    <definedName name="a_lr83.w.uu">#REF!</definedName>
    <definedName name="a_lr83.w.vw">#REF!</definedName>
    <definedName name="a_lr84.w.ah">#REF!</definedName>
    <definedName name="a_lr84.w.as">#REF!</definedName>
    <definedName name="a_lr84.w.au">#REF!</definedName>
    <definedName name="a_lr84.w.ii">#REF!</definedName>
    <definedName name="a_lr84.w.tt">#REF!</definedName>
    <definedName name="a_lr84.w.uu">#REF!</definedName>
    <definedName name="a_lr84.w.vw">#REF!</definedName>
    <definedName name="a_lr85.w.ah">#REF!</definedName>
    <definedName name="a_lr85.w.as">#REF!</definedName>
    <definedName name="a_lr85.w.au">#REF!</definedName>
    <definedName name="a_lr85.w.ii">#REF!</definedName>
    <definedName name="a_lr85.w.tt">#REF!</definedName>
    <definedName name="a_lr85.w.uu">#REF!</definedName>
    <definedName name="a_lr85.w.vw">#REF!</definedName>
    <definedName name="a_lr86.w.ah">#REF!</definedName>
    <definedName name="a_lr86.w.as">#REF!</definedName>
    <definedName name="a_lr86.w.au">#REF!</definedName>
    <definedName name="a_lr86.w.tt">#REF!</definedName>
    <definedName name="a_lr86.w.uu">#REF!</definedName>
    <definedName name="a_lr86.w.vw">#REF!</definedName>
    <definedName name="aa">#REF!</definedName>
    <definedName name="b6983.w.aa">#REF!</definedName>
    <definedName name="BB">#REF!</definedName>
    <definedName name="BP">#N/A</definedName>
    <definedName name="br">#REF!</definedName>
    <definedName name="BR81_RAT.AA">#N/A</definedName>
    <definedName name="br82.w.ah">#REF!</definedName>
    <definedName name="br82.w.au">#REF!</definedName>
    <definedName name="br82.w.ii">#REF!</definedName>
    <definedName name="BR8202.JJ">#REF!</definedName>
    <definedName name="br83.w.ah">#REF!</definedName>
    <definedName name="br83.w.au">#REF!</definedName>
    <definedName name="br83.w.ii">#REF!</definedName>
    <definedName name="BS8088.F.AA">#REF!</definedName>
    <definedName name="C_">#N/A</definedName>
    <definedName name="CC">#REF!</definedName>
    <definedName name="D">#REF!</definedName>
    <definedName name="DD">#REF!</definedName>
    <definedName name="E">#REF!</definedName>
    <definedName name="E1_">#REF!</definedName>
    <definedName name="F">#REF!</definedName>
    <definedName name="II">#REF!</definedName>
    <definedName name="l6882_1.bb">#REF!</definedName>
    <definedName name="l6882_1.in">#REF!</definedName>
    <definedName name="l6882_1.pp">#REF!</definedName>
    <definedName name="l6882_1.rr">#REF!</definedName>
    <definedName name="LB6084.BS.BS">#N/A</definedName>
    <definedName name="lr82.w.ah">#REF!</definedName>
    <definedName name="lr82.w.au">#REF!</definedName>
    <definedName name="lr82.w.ii">#REF!</definedName>
    <definedName name="lr82.w.vw">#REF!</definedName>
    <definedName name="lr83.w.ah">#REF!</definedName>
    <definedName name="lr83.w.au">#REF!</definedName>
    <definedName name="lr83.w.ii">#REF!</definedName>
    <definedName name="lr83.w.vw">#REF!</definedName>
    <definedName name="_xlnm.Print_Area">#N/A</definedName>
    <definedName name="PRINT_AREA_MI">#N/A</definedName>
    <definedName name="Print_Titles_MI">#REF!</definedName>
    <definedName name="R_">#REF!</definedName>
    <definedName name="TI">#N/A</definedName>
    <definedName name="vv">#REF!</definedName>
    <definedName name="融資財源分析表">#REF!</definedName>
  </definedNames>
  <calcPr calcId="162913"/>
</workbook>
</file>

<file path=xl/calcChain.xml><?xml version="1.0" encoding="utf-8"?>
<calcChain xmlns="http://schemas.openxmlformats.org/spreadsheetml/2006/main">
  <c r="E8" i="2" l="1"/>
  <c r="F10" i="2" l="1"/>
  <c r="F9" i="2"/>
  <c r="F8" i="2"/>
  <c r="F7" i="2"/>
  <c r="F6" i="2"/>
  <c r="F5" i="2"/>
  <c r="F4" i="2"/>
  <c r="E10" i="2"/>
  <c r="E9" i="2"/>
  <c r="E7" i="2"/>
  <c r="E6" i="2"/>
  <c r="E5" i="2"/>
  <c r="E4" i="2"/>
  <c r="D10" i="2" l="1"/>
  <c r="C10" i="2"/>
  <c r="B10" i="2"/>
  <c r="D9" i="2"/>
  <c r="C9" i="2"/>
  <c r="B9" i="2"/>
  <c r="D8" i="2"/>
  <c r="C8" i="2"/>
  <c r="B8" i="2"/>
  <c r="D7" i="2"/>
  <c r="C7" i="2"/>
  <c r="B7" i="2"/>
  <c r="D6" i="2"/>
  <c r="C6" i="2"/>
  <c r="B6" i="2"/>
  <c r="D5" i="2"/>
  <c r="C5" i="2"/>
  <c r="B5" i="2"/>
  <c r="D4" i="2"/>
  <c r="C4" i="2"/>
  <c r="B4" i="2"/>
</calcChain>
</file>

<file path=xl/sharedStrings.xml><?xml version="1.0" encoding="utf-8"?>
<sst xmlns="http://schemas.openxmlformats.org/spreadsheetml/2006/main" count="11" uniqueCount="11">
  <si>
    <t>Items</t>
    <phoneticPr fontId="2" type="noConversion"/>
  </si>
  <si>
    <t>Annual Revenue</t>
    <phoneticPr fontId="2" type="noConversion"/>
  </si>
  <si>
    <t>Revenues from Taxes</t>
    <phoneticPr fontId="2" type="noConversion"/>
  </si>
  <si>
    <t>Surplus of Public Enterprises</t>
    <phoneticPr fontId="2" type="noConversion"/>
  </si>
  <si>
    <t xml:space="preserve">Fees </t>
    <phoneticPr fontId="2" type="noConversion"/>
  </si>
  <si>
    <t>Revenues from Fines, Indemnities</t>
    <phoneticPr fontId="2" type="noConversion"/>
  </si>
  <si>
    <t>Revenues from Public Properties</t>
    <phoneticPr fontId="2" type="noConversion"/>
  </si>
  <si>
    <t>Others</t>
    <phoneticPr fontId="2" type="noConversion"/>
  </si>
  <si>
    <t>Unit: NT$ billion</t>
    <phoneticPr fontId="2" type="noConversion"/>
  </si>
  <si>
    <t>Final Accounts of 2017-2021 Central Government General Budget</t>
    <phoneticPr fontId="2" type="noConversion"/>
  </si>
  <si>
    <r>
      <rPr>
        <sz val="10"/>
        <rFont val="Times New Roman"/>
        <family val="1"/>
      </rPr>
      <t>Notes</t>
    </r>
    <r>
      <rPr>
        <sz val="10"/>
        <rFont val="標楷體"/>
        <family val="4"/>
        <charset val="136"/>
      </rPr>
      <t>：</t>
    </r>
    <r>
      <rPr>
        <sz val="10"/>
        <rFont val="Times New Roman"/>
        <family val="1"/>
      </rPr>
      <t>1.Certain details may not add up to the total due to rounding of the figures.                                                          Release date: 2022.5.13</t>
    </r>
    <r>
      <rPr>
        <sz val="10"/>
        <rFont val="標楷體"/>
        <family val="4"/>
        <charset val="136"/>
      </rPr>
      <t xml:space="preserve">
</t>
    </r>
    <r>
      <rPr>
        <sz val="10"/>
        <rFont val="Times New Roman"/>
        <family val="1"/>
      </rPr>
      <t xml:space="preserve">             2. Source:(1)2017-2020: Final Audit Accounts of the Central Government, edited by the National Audit Office.                                                              
                             (2)2021: Final Accounts of the Central Government, edited by the Executive Yuan.
           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</si>
</sst>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2" formatCode="_-&quot;$&quot;* #,##0_-;\-&quot;$&quot;* #,##0_-;_-&quot;$&quot;* &quot;-&quot;_-;_-@_-"/>
    <numFmt numFmtId="176" formatCode="General_)"/>
    <numFmt numFmtId="177" formatCode="#\ ##0_-;\-#\ ##0_-;_-0_-;_-@_ "/>
    <numFmt numFmtId="178" formatCode="#\ ##0.0_-;\-#\ ##0.0_-;_-0.0_-;_-@_ "/>
    <numFmt numFmtId="179" formatCode="#\ ##0.00_-;\-#\ ##0.00_-;_-0.00_-;_-@_ "/>
    <numFmt numFmtId="180" formatCode="###\ ##0.000_-;\-###\ ##0.000_-;_-0.000_-;_-@_ "/>
    <numFmt numFmtId="181" formatCode="0.00_)"/>
    <numFmt numFmtId="182" formatCode="##,##0.00\ ;\ \-##,##0.00\ ;\ &quot;     －&quot;\ "/>
  </numFmts>
  <fonts count="19"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11"/>
      <name val="Times New Roman"/>
      <family val="1"/>
    </font>
    <font>
      <sz val="12"/>
      <name val="Courier"/>
      <family val="3"/>
    </font>
    <font>
      <sz val="7.5"/>
      <name val="Century Schoolbook"/>
      <family val="1"/>
    </font>
    <font>
      <b/>
      <i/>
      <sz val="16"/>
      <name val="Helv"/>
      <family val="2"/>
    </font>
    <font>
      <sz val="10"/>
      <name val="Arial"/>
      <family val="2"/>
    </font>
    <font>
      <sz val="11"/>
      <name val=""/>
      <family val="1"/>
      <charset val="136"/>
    </font>
    <font>
      <b/>
      <sz val="18"/>
      <name val="標楷體"/>
      <family val="4"/>
      <charset val="136"/>
    </font>
    <font>
      <sz val="10"/>
      <name val="標楷體"/>
      <family val="4"/>
      <charset val="136"/>
    </font>
    <font>
      <b/>
      <sz val="14"/>
      <name val="Times New Roman"/>
      <family val="1"/>
    </font>
    <font>
      <b/>
      <sz val="14"/>
      <color theme="1"/>
      <name val="Times New Roman"/>
      <family val="1"/>
    </font>
    <font>
      <sz val="16"/>
      <name val="Times New Roman"/>
      <family val="1"/>
    </font>
    <font>
      <sz val="10"/>
      <name val="Times New Roman"/>
      <family val="1"/>
    </font>
    <font>
      <sz val="10"/>
      <name val="新細明體"/>
      <family val="1"/>
      <charset val="136"/>
    </font>
    <font>
      <b/>
      <sz val="18"/>
      <name val="Times New Roman"/>
      <family val="1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1" fillId="0" borderId="0"/>
    <xf numFmtId="38" fontId="4" fillId="0" borderId="0" applyBorder="0" applyAlignment="0"/>
    <xf numFmtId="176" fontId="5" fillId="2" borderId="1" applyNumberFormat="0" applyFont="0" applyFill="0" applyBorder="0">
      <alignment horizontal="center" vertical="center"/>
    </xf>
    <xf numFmtId="177" fontId="6" fillId="0" borderId="2" applyFill="0" applyBorder="0" applyProtection="0">
      <alignment horizontal="right" vertical="center"/>
    </xf>
    <xf numFmtId="178" fontId="6" fillId="0" borderId="0" applyFill="0" applyBorder="0" applyProtection="0">
      <alignment horizontal="right" vertical="center"/>
    </xf>
    <xf numFmtId="179" fontId="6" fillId="0" borderId="0" applyFill="0" applyBorder="0" applyProtection="0">
      <alignment horizontal="right" vertical="center"/>
    </xf>
    <xf numFmtId="180" fontId="6" fillId="0" borderId="0">
      <alignment horizontal="right" vertical="center"/>
    </xf>
    <xf numFmtId="181" fontId="7" fillId="0" borderId="0"/>
    <xf numFmtId="0" fontId="8" fillId="0" borderId="0"/>
    <xf numFmtId="42" fontId="3" fillId="0" borderId="0" applyFont="0" applyFill="0" applyBorder="0" applyAlignment="0" applyProtection="0"/>
    <xf numFmtId="0" fontId="9" fillId="0" borderId="0"/>
  </cellStyleXfs>
  <cellXfs count="22">
    <xf numFmtId="0" fontId="0" fillId="0" borderId="0" xfId="0"/>
    <xf numFmtId="0" fontId="3" fillId="0" borderId="0" xfId="1" applyFont="1"/>
    <xf numFmtId="4" fontId="10" fillId="0" borderId="0" xfId="1" applyNumberFormat="1" applyFont="1" applyBorder="1" applyAlignment="1">
      <alignment horizontal="center" vertical="center"/>
    </xf>
    <xf numFmtId="4" fontId="3" fillId="0" borderId="0" xfId="1" applyNumberFormat="1" applyFont="1"/>
    <xf numFmtId="4" fontId="11" fillId="0" borderId="0" xfId="1" applyNumberFormat="1" applyFont="1" applyBorder="1" applyAlignment="1">
      <alignment horizontal="right" vertical="center"/>
    </xf>
    <xf numFmtId="0" fontId="14" fillId="0" borderId="6" xfId="1" applyFont="1" applyBorder="1" applyAlignment="1">
      <alignment horizontal="center" vertical="center" wrapText="1"/>
    </xf>
    <xf numFmtId="0" fontId="3" fillId="0" borderId="0" xfId="1" applyFont="1" applyBorder="1"/>
    <xf numFmtId="4" fontId="12" fillId="0" borderId="0" xfId="1" applyNumberFormat="1" applyFont="1" applyBorder="1" applyAlignment="1">
      <alignment vertical="center"/>
    </xf>
    <xf numFmtId="182" fontId="13" fillId="0" borderId="0" xfId="1" applyNumberFormat="1" applyFont="1" applyBorder="1" applyAlignment="1">
      <alignment vertical="center"/>
    </xf>
    <xf numFmtId="0" fontId="11" fillId="0" borderId="0" xfId="0" applyFont="1" applyBorder="1" applyAlignment="1">
      <alignment horizontal="left" vertical="top" wrapText="1"/>
    </xf>
    <xf numFmtId="0" fontId="16" fillId="0" borderId="0" xfId="0" applyFont="1" applyBorder="1" applyAlignment="1">
      <alignment horizontal="left" vertical="top"/>
    </xf>
    <xf numFmtId="4" fontId="17" fillId="0" borderId="0" xfId="1" applyNumberFormat="1" applyFont="1" applyBorder="1" applyAlignment="1">
      <alignment horizontal="center" vertical="center"/>
    </xf>
    <xf numFmtId="0" fontId="18" fillId="0" borderId="0" xfId="1" applyFont="1" applyBorder="1" applyAlignment="1">
      <alignment horizontal="right" vertical="center"/>
    </xf>
    <xf numFmtId="0" fontId="14" fillId="0" borderId="3" xfId="1" applyFont="1" applyBorder="1" applyAlignment="1">
      <alignment horizontal="center" vertical="center"/>
    </xf>
    <xf numFmtId="0" fontId="14" fillId="0" borderId="7" xfId="1" applyFont="1" applyBorder="1" applyAlignment="1">
      <alignment horizontal="center" vertical="center" wrapText="1"/>
    </xf>
    <xf numFmtId="0" fontId="14" fillId="0" borderId="4" xfId="1" applyFont="1" applyBorder="1" applyAlignment="1">
      <alignment vertical="center" wrapText="1"/>
    </xf>
    <xf numFmtId="182" fontId="12" fillId="0" borderId="1" xfId="1" applyNumberFormat="1" applyFont="1" applyBorder="1" applyAlignment="1">
      <alignment vertical="center"/>
    </xf>
    <xf numFmtId="182" fontId="12" fillId="0" borderId="9" xfId="1" applyNumberFormat="1" applyFont="1" applyBorder="1" applyAlignment="1">
      <alignment vertical="center"/>
    </xf>
    <xf numFmtId="0" fontId="14" fillId="0" borderId="5" xfId="1" applyFont="1" applyBorder="1" applyAlignment="1">
      <alignment vertical="center" wrapText="1"/>
    </xf>
    <xf numFmtId="182" fontId="12" fillId="0" borderId="8" xfId="1" applyNumberFormat="1" applyFont="1" applyBorder="1" applyAlignment="1">
      <alignment horizontal="right" vertical="center"/>
    </xf>
    <xf numFmtId="182" fontId="12" fillId="0" borderId="8" xfId="1" applyNumberFormat="1" applyFont="1" applyBorder="1" applyAlignment="1">
      <alignment vertical="center"/>
    </xf>
    <xf numFmtId="182" fontId="12" fillId="0" borderId="10" xfId="1" applyNumberFormat="1" applyFont="1" applyBorder="1" applyAlignment="1">
      <alignment horizontal="right" vertical="center"/>
    </xf>
  </cellXfs>
  <cellStyles count="12">
    <cellStyle name="eng" xfId="2"/>
    <cellStyle name="lu" xfId="3"/>
    <cellStyle name="n0" xfId="4"/>
    <cellStyle name="n1" xfId="5"/>
    <cellStyle name="n2" xfId="6"/>
    <cellStyle name="n3" xfId="7"/>
    <cellStyle name="Normal - Style1" xfId="8"/>
    <cellStyle name="Normal_Basic Assumptions" xfId="9"/>
    <cellStyle name="一般" xfId="0" builtinId="0"/>
    <cellStyle name="一般_b8488" xfId="1"/>
    <cellStyle name="貨幣[0]_A-DET07" xfId="10"/>
    <cellStyle name="樣式 1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zoomScale="85" zoomScaleNormal="8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C3" sqref="C3"/>
    </sheetView>
  </sheetViews>
  <sheetFormatPr defaultRowHeight="17"/>
  <cols>
    <col min="1" max="1" width="24.08984375" customWidth="1"/>
    <col min="2" max="6" width="16.36328125" customWidth="1"/>
    <col min="7" max="9" width="10" bestFit="1" customWidth="1"/>
  </cols>
  <sheetData>
    <row r="1" spans="1:14" ht="37.5" customHeight="1">
      <c r="A1" s="11" t="s">
        <v>9</v>
      </c>
      <c r="B1" s="11"/>
      <c r="C1" s="11"/>
      <c r="D1" s="11"/>
      <c r="E1" s="11"/>
      <c r="F1" s="11"/>
    </row>
    <row r="2" spans="1:14" ht="26.5" customHeight="1" thickBot="1">
      <c r="A2" s="2"/>
      <c r="B2" s="2"/>
      <c r="C2" s="2"/>
      <c r="D2" s="4"/>
      <c r="E2" s="12" t="s">
        <v>8</v>
      </c>
      <c r="F2" s="12"/>
    </row>
    <row r="3" spans="1:14" s="1" customFormat="1" ht="48" customHeight="1">
      <c r="A3" s="13" t="s">
        <v>0</v>
      </c>
      <c r="B3" s="5">
        <v>2017</v>
      </c>
      <c r="C3" s="5">
        <v>2018</v>
      </c>
      <c r="D3" s="5">
        <v>2019</v>
      </c>
      <c r="E3" s="5">
        <v>2020</v>
      </c>
      <c r="F3" s="14">
        <v>2021</v>
      </c>
    </row>
    <row r="4" spans="1:14" s="1" customFormat="1" ht="50.15" customHeight="1">
      <c r="A4" s="15" t="s">
        <v>1</v>
      </c>
      <c r="B4" s="16">
        <f>19298.19/10</f>
        <v>1929.819</v>
      </c>
      <c r="C4" s="16">
        <f>20203.3892/10</f>
        <v>2020.3389200000001</v>
      </c>
      <c r="D4" s="16">
        <f>20765.3003/10</f>
        <v>2076.5300299999999</v>
      </c>
      <c r="E4" s="16">
        <f>21696.07/10</f>
        <v>2169.607</v>
      </c>
      <c r="F4" s="17">
        <f>23866.96/10</f>
        <v>2386.6959999999999</v>
      </c>
      <c r="G4" s="3"/>
      <c r="H4" s="3"/>
      <c r="I4" s="3"/>
      <c r="J4" s="3"/>
    </row>
    <row r="5" spans="1:14" s="1" customFormat="1" ht="50.15" customHeight="1">
      <c r="A5" s="15" t="s">
        <v>2</v>
      </c>
      <c r="B5" s="16">
        <f>15228.77/10</f>
        <v>1522.877</v>
      </c>
      <c r="C5" s="16">
        <f>16392.1692/10</f>
        <v>1639.2169200000001</v>
      </c>
      <c r="D5" s="16">
        <f>16861.39/10</f>
        <v>1686.1389999999999</v>
      </c>
      <c r="E5" s="16">
        <f>16053.92/10</f>
        <v>1605.3920000000001</v>
      </c>
      <c r="F5" s="17">
        <f>20037.82/10</f>
        <v>2003.7819999999999</v>
      </c>
      <c r="G5" s="3"/>
      <c r="H5" s="3"/>
      <c r="I5" s="3"/>
    </row>
    <row r="6" spans="1:14" s="1" customFormat="1" ht="50.15" customHeight="1">
      <c r="A6" s="15" t="s">
        <v>3</v>
      </c>
      <c r="B6" s="16">
        <f>2335.23/10</f>
        <v>233.523</v>
      </c>
      <c r="C6" s="16">
        <f>2394.6648/10</f>
        <v>239.46647999999999</v>
      </c>
      <c r="D6" s="16">
        <f>2571.5723/10</f>
        <v>257.15722999999997</v>
      </c>
      <c r="E6" s="16">
        <f>2429.78/10</f>
        <v>242.97800000000001</v>
      </c>
      <c r="F6" s="17">
        <f>2353.19/10</f>
        <v>235.31900000000002</v>
      </c>
      <c r="I6" s="6"/>
      <c r="J6" s="6"/>
      <c r="K6" s="6"/>
      <c r="L6" s="6"/>
      <c r="M6" s="6"/>
      <c r="N6" s="6"/>
    </row>
    <row r="7" spans="1:14" s="1" customFormat="1" ht="50.15" customHeight="1">
      <c r="A7" s="15" t="s">
        <v>4</v>
      </c>
      <c r="B7" s="16">
        <f>889.08/10</f>
        <v>88.908000000000001</v>
      </c>
      <c r="C7" s="16">
        <f>618.2986/10</f>
        <v>61.829859999999996</v>
      </c>
      <c r="D7" s="16">
        <f>612.5834/10</f>
        <v>61.258339999999997</v>
      </c>
      <c r="E7" s="16">
        <f>265.68/10</f>
        <v>26.568000000000001</v>
      </c>
      <c r="F7" s="17">
        <f>279.13/10</f>
        <v>27.913</v>
      </c>
      <c r="I7" s="7"/>
      <c r="J7" s="7"/>
      <c r="K7" s="8"/>
      <c r="L7" s="8"/>
      <c r="M7" s="8"/>
      <c r="N7" s="8"/>
    </row>
    <row r="8" spans="1:14" s="1" customFormat="1" ht="50.15" customHeight="1">
      <c r="A8" s="15" t="s">
        <v>5</v>
      </c>
      <c r="B8" s="16">
        <f>398.35/10</f>
        <v>39.835000000000001</v>
      </c>
      <c r="C8" s="16">
        <f>353.9805/10</f>
        <v>35.398049999999998</v>
      </c>
      <c r="D8" s="16">
        <f>250.3797/10</f>
        <v>25.037970000000001</v>
      </c>
      <c r="E8" s="16">
        <f>1990.25/10</f>
        <v>199.02500000000001</v>
      </c>
      <c r="F8" s="17">
        <f>555.97/10</f>
        <v>55.597000000000001</v>
      </c>
      <c r="I8" s="6"/>
      <c r="J8" s="6"/>
      <c r="K8" s="6"/>
      <c r="L8" s="6"/>
      <c r="M8" s="6"/>
      <c r="N8" s="6"/>
    </row>
    <row r="9" spans="1:14" s="1" customFormat="1" ht="50.15" customHeight="1">
      <c r="A9" s="15" t="s">
        <v>6</v>
      </c>
      <c r="B9" s="16">
        <f>226.49/10</f>
        <v>22.649000000000001</v>
      </c>
      <c r="C9" s="16">
        <f>297.3763/10</f>
        <v>29.737630000000003</v>
      </c>
      <c r="D9" s="16">
        <f>306.9203/10</f>
        <v>30.692029999999999</v>
      </c>
      <c r="E9" s="16">
        <f>809.36/10</f>
        <v>80.936000000000007</v>
      </c>
      <c r="F9" s="17">
        <f>392.88/10</f>
        <v>39.287999999999997</v>
      </c>
    </row>
    <row r="10" spans="1:14" s="1" customFormat="1" ht="50.15" customHeight="1" thickBot="1">
      <c r="A10" s="18" t="s">
        <v>7</v>
      </c>
      <c r="B10" s="19">
        <f>220.28/10</f>
        <v>22.027999999999999</v>
      </c>
      <c r="C10" s="19">
        <f>146.8999/10</f>
        <v>14.68999</v>
      </c>
      <c r="D10" s="20">
        <f>162.4547/10</f>
        <v>16.245470000000001</v>
      </c>
      <c r="E10" s="19">
        <f>147.07/10</f>
        <v>14.706999999999999</v>
      </c>
      <c r="F10" s="21">
        <f>247.97/10</f>
        <v>24.797000000000001</v>
      </c>
    </row>
    <row r="11" spans="1:14" ht="63" customHeight="1">
      <c r="A11" s="9" t="s">
        <v>10</v>
      </c>
      <c r="B11" s="10"/>
      <c r="C11" s="10"/>
      <c r="D11" s="10"/>
      <c r="E11" s="10"/>
      <c r="F11" s="10"/>
    </row>
  </sheetData>
  <mergeCells count="3">
    <mergeCell ref="E2:F2"/>
    <mergeCell ref="A1:F1"/>
    <mergeCell ref="A11:F11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103年度至108年度中央政府總預算歲入審決數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張麗華</dc:creator>
  <cp:lastModifiedBy>王惠瑩</cp:lastModifiedBy>
  <cp:lastPrinted>2022-05-13T08:02:44Z</cp:lastPrinted>
  <dcterms:created xsi:type="dcterms:W3CDTF">2014-09-19T01:41:57Z</dcterms:created>
  <dcterms:modified xsi:type="dcterms:W3CDTF">2022-05-17T07:21:19Z</dcterms:modified>
</cp:coreProperties>
</file>